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hidePivotFieldList="1"/>
  <mc:AlternateContent xmlns:mc="http://schemas.openxmlformats.org/markup-compatibility/2006">
    <mc:Choice Requires="x15">
      <x15ac:absPath xmlns:x15ac="http://schemas.microsoft.com/office/spreadsheetml/2010/11/ac" url="https://d.docs.live.net/fd8cf66acbd10ad2/Documents/NSCASLP/CCP/"/>
    </mc:Choice>
  </mc:AlternateContent>
  <xr:revisionPtr revIDLastSave="111" documentId="8_{B5E60F9D-4347-4CA0-ADE1-1ECD5841D2A2}" xr6:coauthVersionLast="47" xr6:coauthVersionMax="47" xr10:uidLastSave="{36FCAD73-7C57-46E4-A187-FC2FEA1FC4AA}"/>
  <workbookProtection workbookAlgorithmName="SHA-512" workbookHashValue="2PfdMn/hXPbJXAH06hQqXhSuSIfvZdqRof04B/vPmDxI1Y3LoCBaRDxhwsUAj/h1+P9HdqwCXpDBDTECSQftpw==" workbookSaltValue="kmxPKem0VRkcR63F6AhMoQ==" workbookSpinCount="100000" lockStructure="1"/>
  <bookViews>
    <workbookView xWindow="28680" yWindow="-120" windowWidth="29040" windowHeight="15720" activeTab="1" xr2:uid="{00000000-000D-0000-FFFF-FFFF00000000}"/>
  </bookViews>
  <sheets>
    <sheet name="A Instructions" sheetId="13" r:id="rId1"/>
    <sheet name="B Tracking Sheet" sheetId="1" r:id="rId2"/>
    <sheet name="C Categories" sheetId="7" r:id="rId3"/>
    <sheet name="D Descriptions of Competencies " sheetId="15" r:id="rId4"/>
    <sheet name="E Examples" sheetId="11" r:id="rId5"/>
    <sheet name="Category of learning" sheetId="5" state="hidden" r:id="rId6"/>
    <sheet name="Summarization" sheetId="4"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8" i="4" l="1"/>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L4" i="4" l="1"/>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34" i="4"/>
  <c r="F35" i="4"/>
  <c r="F36" i="4"/>
  <c r="F37" i="4"/>
  <c r="F38" i="4"/>
  <c r="F39" i="4"/>
  <c r="F40" i="4"/>
  <c r="F41" i="4"/>
  <c r="F42" i="4"/>
  <c r="F43" i="4"/>
  <c r="F44" i="4"/>
  <c r="F45" i="4"/>
  <c r="F46"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E64" i="4"/>
  <c r="E65" i="4"/>
  <c r="E66" i="4"/>
  <c r="E67" i="4"/>
  <c r="E68" i="4"/>
  <c r="E69" i="4"/>
  <c r="E70" i="4"/>
  <c r="E71" i="4"/>
  <c r="E72" i="4"/>
  <c r="E73" i="4"/>
  <c r="E74" i="4"/>
  <c r="E75" i="4"/>
  <c r="E76" i="4"/>
  <c r="E77" i="4"/>
  <c r="E49" i="4"/>
  <c r="E50" i="4"/>
  <c r="E51" i="4"/>
  <c r="E52" i="4"/>
  <c r="E53" i="4"/>
  <c r="E54" i="4"/>
  <c r="E55" i="4"/>
  <c r="E56" i="4"/>
  <c r="E57" i="4"/>
  <c r="E58" i="4"/>
  <c r="E59" i="4"/>
  <c r="E60" i="4"/>
  <c r="E61" i="4"/>
  <c r="E62" i="4"/>
  <c r="E63" i="4"/>
  <c r="E25" i="4"/>
  <c r="E26" i="4"/>
  <c r="E27" i="4"/>
  <c r="E28" i="4"/>
  <c r="E29" i="4"/>
  <c r="E30" i="4"/>
  <c r="E31" i="4"/>
  <c r="E32" i="4"/>
  <c r="E33" i="4"/>
  <c r="E34" i="4"/>
  <c r="E35" i="4"/>
  <c r="E36" i="4"/>
  <c r="E37" i="4"/>
  <c r="E38" i="4"/>
  <c r="E39" i="4"/>
  <c r="E40" i="4"/>
  <c r="E41" i="4"/>
  <c r="E42" i="4"/>
  <c r="E43" i="4"/>
  <c r="E44" i="4"/>
  <c r="E45" i="4"/>
  <c r="E46" i="4"/>
  <c r="E47" i="4"/>
  <c r="E48" i="4"/>
  <c r="E3" i="4"/>
  <c r="E4" i="4"/>
  <c r="E5" i="4"/>
  <c r="E6" i="4"/>
  <c r="E7" i="4"/>
  <c r="E8" i="4"/>
  <c r="E9" i="4"/>
  <c r="E10" i="4"/>
  <c r="E11" i="4"/>
  <c r="E12" i="4"/>
  <c r="E13" i="4"/>
  <c r="E14" i="4"/>
  <c r="E15" i="4"/>
  <c r="E16" i="4"/>
  <c r="E17" i="4"/>
  <c r="E18" i="4"/>
  <c r="E19" i="4"/>
  <c r="E20" i="4"/>
  <c r="E21" i="4"/>
  <c r="E22" i="4"/>
  <c r="E23" i="4"/>
  <c r="E24" i="4"/>
  <c r="D66" i="4"/>
  <c r="D67" i="4"/>
  <c r="D68" i="4"/>
  <c r="D69" i="4"/>
  <c r="D70" i="4"/>
  <c r="D71" i="4"/>
  <c r="D72" i="4"/>
  <c r="D73" i="4"/>
  <c r="D74" i="4"/>
  <c r="D75" i="4"/>
  <c r="D76" i="4"/>
  <c r="D77" i="4"/>
  <c r="D51" i="4"/>
  <c r="D52" i="4"/>
  <c r="D53" i="4"/>
  <c r="D54" i="4"/>
  <c r="D55" i="4"/>
  <c r="D56" i="4"/>
  <c r="D57" i="4"/>
  <c r="D58" i="4"/>
  <c r="D59" i="4"/>
  <c r="D60" i="4"/>
  <c r="D61" i="4"/>
  <c r="D62" i="4"/>
  <c r="D63" i="4"/>
  <c r="D64" i="4"/>
  <c r="D65" i="4"/>
  <c r="D44" i="4"/>
  <c r="D45" i="4"/>
  <c r="D46" i="4"/>
  <c r="D47" i="4"/>
  <c r="D48" i="4"/>
  <c r="D49" i="4"/>
  <c r="D50" i="4"/>
  <c r="D28" i="4"/>
  <c r="D29" i="4"/>
  <c r="D30" i="4"/>
  <c r="D31" i="4"/>
  <c r="D32" i="4"/>
  <c r="D33" i="4"/>
  <c r="D34" i="4"/>
  <c r="D35" i="4"/>
  <c r="D36" i="4"/>
  <c r="D37" i="4"/>
  <c r="D38" i="4"/>
  <c r="D39" i="4"/>
  <c r="D40" i="4"/>
  <c r="D41" i="4"/>
  <c r="D42" i="4"/>
  <c r="D43" i="4"/>
  <c r="D4" i="4"/>
  <c r="D5" i="4"/>
  <c r="D6" i="4"/>
  <c r="D7" i="4"/>
  <c r="D8" i="4"/>
  <c r="D9" i="4"/>
  <c r="D10" i="4"/>
  <c r="D11" i="4"/>
  <c r="D12" i="4"/>
  <c r="D13" i="4"/>
  <c r="D14" i="4"/>
  <c r="D15" i="4"/>
  <c r="D16" i="4"/>
  <c r="D17" i="4"/>
  <c r="D18" i="4"/>
  <c r="D19" i="4"/>
  <c r="D20" i="4"/>
  <c r="D21" i="4"/>
  <c r="D22" i="4"/>
  <c r="D23" i="4"/>
  <c r="D24" i="4"/>
  <c r="D25" i="4"/>
  <c r="D26" i="4"/>
  <c r="D27" i="4"/>
  <c r="C43" i="4" l="1"/>
  <c r="C44" i="4"/>
  <c r="C45" i="4"/>
  <c r="C46" i="4"/>
  <c r="C47" i="4"/>
  <c r="C29" i="4"/>
  <c r="C30" i="4"/>
  <c r="C31" i="4"/>
  <c r="C32" i="4"/>
  <c r="C33" i="4"/>
  <c r="C34" i="4"/>
  <c r="C35" i="4"/>
  <c r="C36" i="4"/>
  <c r="C37" i="4"/>
  <c r="C38" i="4"/>
  <c r="C39" i="4"/>
  <c r="C40" i="4"/>
  <c r="C41" i="4"/>
  <c r="C42" i="4"/>
  <c r="C4" i="4"/>
  <c r="C5" i="4"/>
  <c r="C6" i="4"/>
  <c r="C7" i="4"/>
  <c r="C8" i="4"/>
  <c r="C9" i="4"/>
  <c r="C10" i="4"/>
  <c r="C11" i="4"/>
  <c r="C12" i="4"/>
  <c r="C13" i="4"/>
  <c r="C14" i="4"/>
  <c r="C15" i="4"/>
  <c r="C16" i="4"/>
  <c r="C17" i="4"/>
  <c r="C18" i="4"/>
  <c r="C19" i="4"/>
  <c r="C20" i="4"/>
  <c r="C21" i="4"/>
  <c r="C22" i="4"/>
  <c r="C23" i="4"/>
  <c r="C24" i="4"/>
  <c r="C25" i="4"/>
  <c r="C26" i="4"/>
  <c r="C27" i="4"/>
  <c r="C28" i="4"/>
  <c r="B65" i="4"/>
  <c r="B66" i="4"/>
  <c r="B67" i="4"/>
  <c r="B68" i="4"/>
  <c r="B69" i="4"/>
  <c r="B70" i="4"/>
  <c r="B71" i="4"/>
  <c r="B72" i="4"/>
  <c r="B73" i="4"/>
  <c r="B74" i="4"/>
  <c r="B75" i="4"/>
  <c r="B76" i="4"/>
  <c r="B77" i="4"/>
  <c r="B51" i="4"/>
  <c r="B52" i="4"/>
  <c r="B53" i="4"/>
  <c r="B54" i="4"/>
  <c r="B55" i="4"/>
  <c r="B56" i="4"/>
  <c r="B57" i="4"/>
  <c r="B58" i="4"/>
  <c r="B59" i="4"/>
  <c r="B60" i="4"/>
  <c r="B61" i="4"/>
  <c r="B62" i="4"/>
  <c r="B63" i="4"/>
  <c r="B64" i="4"/>
  <c r="B29" i="4"/>
  <c r="B30" i="4"/>
  <c r="B31" i="4"/>
  <c r="B32" i="4"/>
  <c r="B33" i="4"/>
  <c r="B34" i="4"/>
  <c r="B35" i="4"/>
  <c r="B36" i="4"/>
  <c r="B37" i="4"/>
  <c r="B38" i="4"/>
  <c r="B39" i="4"/>
  <c r="B40" i="4"/>
  <c r="B41" i="4"/>
  <c r="B42" i="4"/>
  <c r="B43" i="4"/>
  <c r="B44" i="4"/>
  <c r="B45" i="4"/>
  <c r="B46" i="4"/>
  <c r="B47" i="4"/>
  <c r="B48" i="4"/>
  <c r="B49" i="4"/>
  <c r="B50" i="4"/>
  <c r="B4" i="4"/>
  <c r="B5" i="4"/>
  <c r="B6" i="4"/>
  <c r="B7" i="4"/>
  <c r="B8" i="4"/>
  <c r="B9" i="4"/>
  <c r="B10" i="4"/>
  <c r="B11" i="4"/>
  <c r="B12" i="4"/>
  <c r="B13" i="4"/>
  <c r="B14" i="4"/>
  <c r="B15" i="4"/>
  <c r="B16" i="4"/>
  <c r="B17" i="4"/>
  <c r="B18" i="4"/>
  <c r="B19" i="4"/>
  <c r="B20" i="4"/>
  <c r="B21" i="4"/>
  <c r="B22" i="4"/>
  <c r="B23" i="4"/>
  <c r="B24" i="4"/>
  <c r="B25" i="4"/>
  <c r="B26" i="4"/>
  <c r="B27" i="4"/>
  <c r="B28" i="4"/>
  <c r="A73" i="4"/>
  <c r="A74" i="4"/>
  <c r="A75" i="4"/>
  <c r="A76" i="4"/>
  <c r="A77" i="4"/>
  <c r="A62" i="4"/>
  <c r="A63" i="4"/>
  <c r="A64" i="4"/>
  <c r="A65" i="4"/>
  <c r="A66" i="4"/>
  <c r="A67" i="4"/>
  <c r="A68" i="4"/>
  <c r="A69" i="4"/>
  <c r="A70" i="4"/>
  <c r="A71" i="4"/>
  <c r="A72" i="4"/>
  <c r="A48" i="4"/>
  <c r="A49" i="4"/>
  <c r="A50" i="4"/>
  <c r="A51" i="4"/>
  <c r="A52" i="4"/>
  <c r="A53" i="4"/>
  <c r="A54" i="4"/>
  <c r="A55" i="4"/>
  <c r="A56" i="4"/>
  <c r="A57" i="4"/>
  <c r="A58" i="4"/>
  <c r="A59" i="4"/>
  <c r="A60" i="4"/>
  <c r="A61" i="4"/>
  <c r="A21" i="4"/>
  <c r="A22" i="4"/>
  <c r="A23" i="4"/>
  <c r="A24" i="4"/>
  <c r="A25" i="4"/>
  <c r="A26" i="4"/>
  <c r="A27" i="4"/>
  <c r="A28" i="4"/>
  <c r="A29" i="4"/>
  <c r="A30" i="4"/>
  <c r="A31" i="4"/>
  <c r="A32" i="4"/>
  <c r="A33" i="4"/>
  <c r="A34" i="4"/>
  <c r="A35" i="4"/>
  <c r="A36" i="4"/>
  <c r="A37" i="4"/>
  <c r="A38" i="4"/>
  <c r="A39" i="4"/>
  <c r="A40" i="4"/>
  <c r="A41" i="4"/>
  <c r="A42" i="4"/>
  <c r="A43" i="4"/>
  <c r="A44" i="4"/>
  <c r="A45" i="4"/>
  <c r="A46" i="4"/>
  <c r="A47" i="4"/>
  <c r="A4" i="4"/>
  <c r="A5" i="4"/>
  <c r="A6" i="4"/>
  <c r="A7" i="4"/>
  <c r="A8" i="4"/>
  <c r="A9" i="4"/>
  <c r="A10" i="4"/>
  <c r="A11" i="4"/>
  <c r="A12" i="4"/>
  <c r="A13" i="4"/>
  <c r="A14" i="4"/>
  <c r="A15" i="4"/>
  <c r="A16" i="4"/>
  <c r="A17" i="4"/>
  <c r="A18" i="4"/>
  <c r="A19" i="4"/>
  <c r="A20" i="4"/>
  <c r="D53" i="11"/>
  <c r="E15" i="11" s="1"/>
  <c r="D61" i="1"/>
  <c r="E3" i="1" s="1"/>
  <c r="I3" i="1"/>
  <c r="I1" i="1"/>
  <c r="L3" i="4"/>
  <c r="L2" i="4"/>
  <c r="K3" i="4"/>
  <c r="K2" i="4"/>
  <c r="J3" i="4"/>
  <c r="J2" i="4"/>
  <c r="I3" i="4"/>
  <c r="I2" i="4"/>
  <c r="H3" i="4"/>
  <c r="H2" i="4"/>
  <c r="G3" i="4"/>
  <c r="G2" i="4"/>
  <c r="F3" i="4"/>
  <c r="F2" i="4"/>
  <c r="E2" i="4"/>
  <c r="D3" i="4"/>
  <c r="D2" i="4"/>
  <c r="C3" i="4"/>
  <c r="C2" i="4"/>
  <c r="B3" i="4"/>
  <c r="B2" i="4"/>
  <c r="A3" i="4"/>
  <c r="A2" i="4"/>
  <c r="E61" i="1" l="1"/>
  <c r="K78" i="4"/>
  <c r="K79" i="4" s="1"/>
  <c r="D78" i="4"/>
  <c r="D79" i="4" s="1"/>
  <c r="B78" i="4"/>
  <c r="B79" i="4" s="1"/>
  <c r="H78" i="4"/>
  <c r="H79" i="4" s="1"/>
  <c r="I78" i="4"/>
  <c r="I79" i="4" s="1"/>
  <c r="A78" i="4"/>
  <c r="F78" i="4"/>
  <c r="F79" i="4" s="1"/>
  <c r="L78" i="4"/>
  <c r="L79" i="4" s="1"/>
  <c r="J78" i="4"/>
  <c r="J79" i="4" s="1"/>
  <c r="G78" i="4"/>
  <c r="G79" i="4" s="1"/>
  <c r="E78" i="4"/>
  <c r="E79" i="4" s="1"/>
  <c r="C78" i="4"/>
  <c r="C79" i="4" s="1"/>
  <c r="A79" i="4" l="1"/>
  <c r="M79" i="4" s="1"/>
  <c r="M78" i="4"/>
  <c r="N79" i="4" l="1"/>
  <c r="A4" i="1" s="1"/>
</calcChain>
</file>

<file path=xl/sharedStrings.xml><?xml version="1.0" encoding="utf-8"?>
<sst xmlns="http://schemas.openxmlformats.org/spreadsheetml/2006/main" count="359" uniqueCount="196">
  <si>
    <t>Registration #:</t>
  </si>
  <si>
    <t>Name:</t>
  </si>
  <si>
    <t xml:space="preserve">DATE(S)
</t>
  </si>
  <si>
    <t xml:space="preserve">DOCUMENTATION
</t>
  </si>
  <si>
    <t xml:space="preserve"># OF CL
CREDITS
</t>
  </si>
  <si>
    <t>TOTAL CL CREDITS:</t>
  </si>
  <si>
    <t xml:space="preserve">         MEMBER TRACKING SHEET FOR CONTINUING COMPETENCE PROGRAM</t>
  </si>
  <si>
    <t>Years:</t>
  </si>
  <si>
    <t>Lecture-style events</t>
  </si>
  <si>
    <t>Technology training</t>
  </si>
  <si>
    <t>University/college courses</t>
  </si>
  <si>
    <t>Interest groups</t>
  </si>
  <si>
    <t xml:space="preserve">Independent study </t>
  </si>
  <si>
    <t>Supervision of practicum students</t>
  </si>
  <si>
    <t>Mentorship</t>
  </si>
  <si>
    <t xml:space="preserve">Presentations given </t>
  </si>
  <si>
    <t>Informal publications</t>
  </si>
  <si>
    <t>Committee/working group</t>
  </si>
  <si>
    <t xml:space="preserve">Advocacy </t>
  </si>
  <si>
    <t>Participation in research</t>
  </si>
  <si>
    <t xml:space="preserve">COMPETENCY
ROLE
</t>
  </si>
  <si>
    <t>Minimum total of 30 CL credits over two years
CL credits in three or more categories
Minimum of 5 CL credits in each of three categories</t>
  </si>
  <si>
    <t>Total Credits:</t>
  </si>
  <si>
    <t>Certificate of attendance</t>
  </si>
  <si>
    <t>Expert</t>
  </si>
  <si>
    <t>Comptency Role: Professional 7.b Practice Ethically</t>
  </si>
  <si>
    <t>Professional</t>
  </si>
  <si>
    <t>Learned  strategies to avoid burn-out and how to ensure that I am mentally healthy to practice competently</t>
  </si>
  <si>
    <t>Receipt</t>
  </si>
  <si>
    <t>[Name of Host Organization here]</t>
  </si>
  <si>
    <t>Goodbye Burnout!</t>
  </si>
  <si>
    <t xml:space="preserve">Comptency Role: Professional 7.a Maintain professional demeanour in all clinical interactions and settings </t>
  </si>
  <si>
    <t>Learned how to teach pronouns in a culturally responsive way and how to incorporate inclusive language into my practice.</t>
  </si>
  <si>
    <t>Transgender Cultural Responsiveness for Pediatric Speech-Language Pathologists</t>
  </si>
  <si>
    <t>Learned about legislation changes and potential for impacts in practice when supporting clients applying for or accessing services through MAID</t>
  </si>
  <si>
    <t>The SLP's Evolving Role in MAID: New Federal Legislation and its Impact on SLP Practice 2021</t>
  </si>
  <si>
    <t>Increased awarenes of own biases and working on organizational changes: new knowledge on cultural competency</t>
  </si>
  <si>
    <t>Agenda/Program</t>
  </si>
  <si>
    <t>Jan-Dec 2022</t>
  </si>
  <si>
    <t>Equity, Diversity and Inclusion Task Force</t>
  </si>
  <si>
    <t>Comptency Role: Professional 6.a Manages the clinical setting</t>
  </si>
  <si>
    <t>Manager</t>
  </si>
  <si>
    <t>Worked to improve practice model for delivery of PRT within the schools through discussions, research &amp; past service delivery experience</t>
  </si>
  <si>
    <t>Jan-Dec 2021</t>
  </si>
  <si>
    <t>Autism Working group</t>
  </si>
  <si>
    <t>Discussed topics related to collaborating with French clients. Helped inform policies to provide quality care to French speaking families</t>
  </si>
  <si>
    <t>French Committee</t>
  </si>
  <si>
    <t>Increased understanding of the change in clinical competencies for SLP &amp; audio &amp; the implications for recruiting &amp; retention</t>
  </si>
  <si>
    <t>Assessing Entry to Practice: The New Canadian Assessment of Clinical Competencies</t>
  </si>
  <si>
    <t>Learned new skills to lead quality improvement initiatives in my workplace</t>
  </si>
  <si>
    <t>Transcript/Syllabus</t>
  </si>
  <si>
    <t>Sept-Dec 2021</t>
  </si>
  <si>
    <t>[Name of Host University here]</t>
  </si>
  <si>
    <t>Lean Six Sigma course </t>
  </si>
  <si>
    <t>Scholar</t>
  </si>
  <si>
    <t>Learned &amp; practiced how to complete an OAE screener on preschool aged children</t>
  </si>
  <si>
    <t>OAE training</t>
  </si>
  <si>
    <t>Gained knowledge about the importance of sleep assessment and how to address sleep difficulties for individuals with tinnitus</t>
  </si>
  <si>
    <t xml:space="preserve">Sleep quality of the tinnitus patient </t>
  </si>
  <si>
    <t xml:space="preserve">Studied/reviewed various internet articles, journal articles, and voice textbooks; consulted with other SLPs-regarding assessment and treatment of ventricular phonation </t>
  </si>
  <si>
    <t>Other</t>
  </si>
  <si>
    <t>April-June 2022</t>
  </si>
  <si>
    <t>Various journal articles &amp; textbooks</t>
  </si>
  <si>
    <t>Ventricular phonation</t>
  </si>
  <si>
    <t>Competency Role: Scholar 5.b. Share professional knowledge with others</t>
  </si>
  <si>
    <t>Developed new skills for sharing professional knowledge with others &amp; facilitating audiology student learning &amp; collaboration in a clinical setting</t>
  </si>
  <si>
    <t>Official record</t>
  </si>
  <si>
    <t>Jan-Mar 2022</t>
  </si>
  <si>
    <t>Externship Practicum (Audiology)</t>
  </si>
  <si>
    <t>Acquired new knowledge in dysphagia. Completed a literature review and collaborated with others to produce a screener for post-extubation dysphagia</t>
  </si>
  <si>
    <t>Published article</t>
  </si>
  <si>
    <t>March-July 2021</t>
  </si>
  <si>
    <t>Post-extubation swallow screen group</t>
  </si>
  <si>
    <t>Competency Role: Advocate 4.b Provide information and support to promote a client's self-advocacy</t>
  </si>
  <si>
    <t>Advocate</t>
  </si>
  <si>
    <t>NS Walk for Apraxia</t>
  </si>
  <si>
    <t>Competency Role: Advocate 4.a Advocate for necessary services and resources that support an individual client</t>
  </si>
  <si>
    <t>Learned ways to spread awareness to the general public on the importance of hearing health care and audiology.</t>
  </si>
  <si>
    <t>Sounds+ Vision Quest workshop</t>
  </si>
  <si>
    <t>Met with parents attending the New Parent Group at PACT - was given the opportunty to provide an overview of speech and language milestones in infancy/toddler aged children, early language facilitation techniques, the importance of reading to their child, overview of services provided by organization, inform of self referral policy should concerns arise with their child's communication development</t>
  </si>
  <si>
    <t>Speech Language and Hearing Milestones for Families</t>
  </si>
  <si>
    <t>Collaborated with local community health centres to provide preschool speech-language and hearing screenings within underserved communities. Made apporpriate referrals and reviewed speech-language-hearing milestones with parents/caregivers.</t>
  </si>
  <si>
    <t>Letter of verification</t>
  </si>
  <si>
    <t>Preschool Screenings</t>
  </si>
  <si>
    <t>Competency Role: Collaborator 3.a. Establish and maintain effective collaborations to optimize client outcomes</t>
  </si>
  <si>
    <t>Collaborator</t>
  </si>
  <si>
    <t>Collaborated in meetings with SLPs in a variety of school-based roles (e.g. general school SLP, Early Intervention ASD Communication Specialist, Autism Specialist, AAC Specialist,) to discuss AAC topics of interest for our students, grow in our knowledge, share resources and documents, and improve our service provided to AAC users across the school board.</t>
  </si>
  <si>
    <t>AAC Interest Group</t>
  </si>
  <si>
    <t>Increased knowledge to be a champion for Motivational Interviewing within organization, and encourage use by both audiologists and other health colleagues.</t>
  </si>
  <si>
    <t>Community of Practice - Motivational Interviewing Committee</t>
  </si>
  <si>
    <t>Focused on how to create &amp; foster a pyschologically safe work environment for work as a team.</t>
  </si>
  <si>
    <t>Psychological Safety</t>
  </si>
  <si>
    <t>Met regularly with committee members to continue working toward outlined goals in support of newly formed college</t>
  </si>
  <si>
    <t>NSCASLP</t>
  </si>
  <si>
    <t>NSCASLP committee</t>
  </si>
  <si>
    <t xml:space="preserve">Competency Role: Communicator 2.a. Communicate respectfully and effectively using apporpriate modalities </t>
  </si>
  <si>
    <t>Communicator</t>
  </si>
  <si>
    <t>Learned strategies families may attempt to improve communication skills (such as joint attention, eye contact) at home.</t>
  </si>
  <si>
    <t>How-To Guide for Families: Supporting Your Child's Learning in Everyday Activities</t>
  </si>
  <si>
    <t>Renewed information to improve counselling and facilitate a smoother conversation when discussing hearing aids with clients</t>
  </si>
  <si>
    <t>Overcoming Patient Reluctance: An Introduction to Motivational Interviewing</t>
  </si>
  <si>
    <t>Learned about the importance of communicaiton style with clients and families, particularly in end of life care settings</t>
  </si>
  <si>
    <t>Words matter: A palliative care physician's perspective</t>
  </si>
  <si>
    <t>Learned about the MAiD program. Collaborated with presenters following webinar and liaised with them regarding a client. Implemented learning with a specific client and shared learning with team.</t>
  </si>
  <si>
    <t>The Role of Audiologists &amp; SLPs in MAiD</t>
  </si>
  <si>
    <t xml:space="preserve"> </t>
  </si>
  <si>
    <t xml:space="preserve">Competency Role: Clinical Expert 1.2.l. Provide clinical direction and oversight to support personnel </t>
  </si>
  <si>
    <t>Trained Assistive Technology Support Workers on assistive technology practices &amp; implementation of AAC</t>
  </si>
  <si>
    <t xml:space="preserve">Training for AT Support Workers </t>
  </si>
  <si>
    <t>Competency Role: Knowledge Expert 1.1.d. Use evidence and clinical reasoning to guide professional decisions</t>
  </si>
  <si>
    <t>Will modify  important points to discuss with patients/families based on new information about cochlear impacts for children</t>
  </si>
  <si>
    <t>Pediatric Cochlear Implant Update</t>
  </si>
  <si>
    <t>Review of best practice approaches/development of materials to support emergent literacy &amp; enhancing service delivery of literacy of our organization</t>
  </si>
  <si>
    <t>Emergent Literacy Interest Group</t>
  </si>
  <si>
    <r>
      <rPr>
        <sz val="11"/>
        <color theme="1"/>
        <rFont val="Calibri (Body)"/>
      </rPr>
      <t>Will apply information from the WHO World Report to increasing  attention and awareness locally of  the importance of hearing loss intervention</t>
    </r>
    <r>
      <rPr>
        <sz val="11"/>
        <color theme="1"/>
        <rFont val="Calibri"/>
        <family val="2"/>
        <scheme val="minor"/>
      </rPr>
      <t xml:space="preserve"> </t>
    </r>
  </si>
  <si>
    <t>Starting the Conversation: What the WHO World Report Means for Canada</t>
  </si>
  <si>
    <t>Will incorporate "turning skills" into language goals to accelerate children's learning and help children learn &amp; acquire others skills</t>
  </si>
  <si>
    <t>The ABLLS-R Assessment</t>
  </si>
  <si>
    <t xml:space="preserve">Examples of Essential Competencies to the right of the Competency Role column are provided for demonstration purposes only. </t>
  </si>
  <si>
    <t xml:space="preserve">The total number of credits on the sample tracking form exceeds the minimum requirement of 30 credits within a 2-year period for demonstration purposes only. </t>
  </si>
  <si>
    <t xml:space="preserve">Examples from both professions are included in the sample tracking form. Many of the examples were taken from previously submitted tracking forms and have been edited to remove specific or identifying information.  </t>
  </si>
  <si>
    <t xml:space="preserve">Therefore, the examples on the sample tracking form are organized in groups according to Competency Role (Expert, Communicator, Collaborator, etc.) </t>
  </si>
  <si>
    <t>This sample tracking form is not meant to be used as a model tracking form, but instead to demonstrate how competencies, including Essential Competencies and Sub-Competencies, relate to various learning activities.</t>
  </si>
  <si>
    <t xml:space="preserve">A sample tracking sheet has been provided below in order to demonstrate for audiology and speech-language pathology members how a specific Competency Role may be connected to a Continuous Learning (CL) Activity.    </t>
  </si>
  <si>
    <t>TAB E: Sample Member Tracking Sheet for Continuing Competence Program</t>
  </si>
  <si>
    <t>TAB D: Description of Competencies and Roles for Audiologists and Speech-Language Pathologists</t>
  </si>
  <si>
    <t>Competency Role</t>
  </si>
  <si>
    <t>Description of roles and competencies</t>
  </si>
  <si>
    <t>Audiologists/speech-language pathologists facilitate the therapeutic relationship and exchanges that occur before, during and after each encounter. The competencies of this role are essential for establishing rapport and trust, sharing information, developing a mutual understanding and facilitating a shared plan of client-centred care.</t>
  </si>
  <si>
    <t>Essential Competencies</t>
  </si>
  <si>
    <t>Sub-Competencies</t>
  </si>
  <si>
    <t>a. Communicate respectfully and effectively using appropriate modalities.</t>
  </si>
  <si>
    <r>
      <rPr>
        <sz val="12"/>
        <rFont val="Calibri"/>
        <family val="2"/>
        <scheme val="minor"/>
      </rPr>
      <t>i.     Use language appropriate to the client and context, taking into account age, culture, linguistic abilities, education level, cognitive abilities and emotional state.
ii.   Employ environmental and communication strategies to minimize barriers to successful communication, including the use of appropriate modes of communication (e.g., oral, non-verbal, written, electronic).
iii.  Mitigate language barriers by using translators/interpreters, as required.
iv.   Recognize and respond to the client’s verbal and non-verbal communication.
v.    Use strategies to facilitate a mutual understanding of shared information.
vi.   Participate respectfully in challenging conversation</t>
    </r>
    <r>
      <rPr>
        <sz val="12"/>
        <color rgb="FF000000"/>
        <rFont val="Calibri"/>
        <family val="2"/>
        <scheme val="minor"/>
      </rPr>
      <t>s.</t>
    </r>
  </si>
  <si>
    <t>b. Maintain client documentation.</t>
  </si>
  <si>
    <t>i.     Accurately document services provided and their outcomes.
ii.     Document informed consent.
iii.  Complete and disseminate documentation in a timely manner.
iv.   Comply with regulatory and legislative requirements related to documentation.</t>
  </si>
  <si>
    <t>Audiologists/speech-language pathologists seek out and develop opportunities to work effectively with other professionals, the client and their family, caregiver, significant others and/or the community to achieve optimal client-centred care as well as continuity of care when clients change providers and/or caregivers.</t>
  </si>
  <si>
    <t xml:space="preserve">       Sub-Competencies</t>
  </si>
  <si>
    <t>a. Establish and maintain effective collaborations to optimize client outcomes.</t>
  </si>
  <si>
    <t>Audiologists/speech-language pathologists use their expertise to advance the health and well-being of a client by assisting them to navigate the healthcare or educational system and access support and resources in a timely manner.</t>
  </si>
  <si>
    <t xml:space="preserve">     Sub-Competencies</t>
  </si>
  <si>
    <t>a. Advocate for necessary services and resources that support an individual client.</t>
  </si>
  <si>
    <t>i.    Identify and address the barriers that impede or prevent access to services and resources by the client, according to his or her goals.
ii.   Encourage the client’s inclusion and participation.
iii. Consult with the appropriate individual(s) and/or organization(s) to obtain available services and resources for the client.</t>
  </si>
  <si>
    <t>i.    Identify and provide information and tools to assist the client, or SDM to access services and supports.
ii.   Enable the client to identify and address barriers that impede or prevent access to services and resources.</t>
  </si>
  <si>
    <t xml:space="preserve">Audiologists/speech-language pathologists demonstrate a lifelong commitment to professional learning and self-reflection, as well as to the creation, dissemination, application and translation of current evidence-informed knowledge related to the professions of audiology/speech-language pathology.
</t>
  </si>
  <si>
    <t>a. Maintain currency of professional knowledge and performance in order to provide optimal care.</t>
  </si>
  <si>
    <t xml:space="preserve">i.   Identify one’s own professional strengths and areas for development. 
ii.  Determine one’s own goals for competency development. 
iii. Develop a plan and implement strategies for continued development in all seven competency roles. 
iv. Use appropriate resources to fulfill training needs (e.g., literature, continuing education, mentorship). </t>
  </si>
  <si>
    <t>b. Share professional knowledge with others.</t>
  </si>
  <si>
    <t xml:space="preserve">i.   Identify the need for education related to audiology services in other professionals, the client and/or caregivers and the community. 
ii.  Identify and adapt to the appropriate level of content for the audience. 
iii. Provide information in an accessible manner to facilitate audience comprehension. </t>
  </si>
  <si>
    <t xml:space="preserve">Audiologists/speech-language pathologists are integral participants in decisions relating to the service provided to clients in the healthcare or educational system. The decision process may involve co-workers, resources and organizational tasks. </t>
  </si>
  <si>
    <t xml:space="preserve">	a. Manage the clinical setting. </t>
  </si>
  <si>
    <t xml:space="preserve">i.   Balance competing demands to manage time, caseload, resources and priorities. 
ii.  Apply appropriate precautions, risk management and infection control measures, as required.
iii. Ensure equipment, materials, instruments, and devices are regularly calibrated, up to date and in good working condition, according to the required standards. 
iv.  Identify opportunities to improve practice models within workplace settings. 
v.   Participate in or lead quality improvement initiatives. 
vi.  Address problems in one’s clinical setting that are related to provincial or national accessibility standards for providing services to the public. </t>
  </si>
  <si>
    <t xml:space="preserve">    Sub-Competencies</t>
  </si>
  <si>
    <t xml:space="preserve">	a. Maintain professional demeanour in all clinical interactions and settings.</t>
  </si>
  <si>
    <t xml:space="preserve">i.  Maintain confidentiality.
ii. Demonstrate professionalism in managing conflict. 
iii. Maintain personal and professional boundaries in relationships with clients, colleagues and other professionals. 
iv. Recognize and respond appropriately to the inherent power differential in the client-clinician relationship. 
v.  Demonstrate professionalism in all communications, including those involving electronic platforms. </t>
  </si>
  <si>
    <t>b. Practice ethically.</t>
  </si>
  <si>
    <t xml:space="preserve">i.   Adhere to professional code of ethics, as defined within one’s jurisdiction. 
ii.  Recognize and use critical judgment to respond to ethical issues encountered in practice. 
iii. Recognize and use critical judgment to respond to actual or perceived conflicts of interest. 
iv.  Identify one’s own biases, as they relate to the care of a client. 
v.   Actively work to mitigate one’s biases, as they relate to the care of a client. 
vi.  If unable to overcome significant biases, provide the client with alternative options. </t>
  </si>
  <si>
    <t xml:space="preserve">c. Adhere to professional standards and regulatory requirements. 
</t>
  </si>
  <si>
    <t>i.   Stay informed of and comply with professional standards and regulatory and legislative requirements within one’s jurisdiction.
ii.  Practice within the profession’s scope of practice and one’s personal capabilities. 
iii. Comply with regulatory body requirements to maintain competency, as defined within one’s jurisdiction.</t>
  </si>
  <si>
    <t>CATEGORY OF CONTINUOUS LEARNING (CL) ACTIVITY</t>
  </si>
  <si>
    <t>CL ACTIVITY 
(title, topic or brief description)</t>
  </si>
  <si>
    <t>HOST
ORGANIZATION
(if any)</t>
  </si>
  <si>
    <t>Instructions for Users</t>
  </si>
  <si>
    <t>General</t>
  </si>
  <si>
    <t>Guide to completing the tracking sheet</t>
  </si>
  <si>
    <t xml:space="preserve">The Continuing Competence Program (CCP) is a program approved by the NSCASLP Board for maintaining and enhancing the continuing competence of members. Continuous Learning (CL) Activities are the professional/continuing education activities each member completes within a two-year cycle. By completing these activities, members aim to maintain and enhance their clinical competence in order to provide high quality, safe, and ethical care to clients. Meeting the requirements of the CCP is a criterion for licensure.
</t>
  </si>
  <si>
    <t>Tab B NSCASLP Member Tracking Sheet for Continuing Competency Program (CCP)</t>
  </si>
  <si>
    <t>Tab C Categories of Continuous Learning Activities, Description of Activities, Proof, and Credits</t>
  </si>
  <si>
    <r>
      <t>1.</t>
    </r>
    <r>
      <rPr>
        <sz val="14"/>
        <color theme="1"/>
        <rFont val="Times New Roman"/>
        <family val="1"/>
      </rPr>
      <t xml:space="preserve">     </t>
    </r>
    <r>
      <rPr>
        <sz val="14"/>
        <color theme="1"/>
        <rFont val="Calibri"/>
        <family val="2"/>
        <scheme val="minor"/>
      </rPr>
      <t xml:space="preserve">Use the Member Tracking Sheet for Continuing Competency Program in </t>
    </r>
    <r>
      <rPr>
        <b/>
        <sz val="14"/>
        <color theme="1"/>
        <rFont val="Calibri"/>
        <family val="2"/>
        <scheme val="minor"/>
      </rPr>
      <t>Tab B</t>
    </r>
    <r>
      <rPr>
        <sz val="14"/>
        <color theme="1"/>
        <rFont val="Calibri"/>
        <family val="2"/>
        <scheme val="minor"/>
      </rPr>
      <t xml:space="preserve"> to record your continuous learning credits (CLCs) as you attain them.  </t>
    </r>
    <r>
      <rPr>
        <b/>
        <i/>
        <sz val="14"/>
        <color theme="1"/>
        <rFont val="Calibri"/>
        <family val="2"/>
        <scheme val="minor"/>
      </rPr>
      <t>Use one tracking sheet to record all CLCs for the two year period -- do not use one sheet for each year.</t>
    </r>
    <r>
      <rPr>
        <sz val="14"/>
        <color theme="1"/>
        <rFont val="Calibri"/>
        <family val="2"/>
        <scheme val="minor"/>
      </rPr>
      <t xml:space="preserve">
</t>
    </r>
  </si>
  <si>
    <r>
      <t>3.</t>
    </r>
    <r>
      <rPr>
        <sz val="14"/>
        <color theme="1"/>
        <rFont val="Times New Roman"/>
        <family val="1"/>
      </rPr>
      <t xml:space="preserve">     </t>
    </r>
    <r>
      <rPr>
        <sz val="14"/>
        <color theme="1"/>
        <rFont val="Calibri"/>
        <family val="2"/>
        <scheme val="minor"/>
      </rPr>
      <t xml:space="preserve">A two-year cycle begins the January after NSCASLP registration.
</t>
    </r>
  </si>
  <si>
    <r>
      <t>4.</t>
    </r>
    <r>
      <rPr>
        <sz val="14"/>
        <color theme="1"/>
        <rFont val="Times New Roman"/>
        <family val="1"/>
      </rPr>
      <t xml:space="preserve">     </t>
    </r>
    <r>
      <rPr>
        <sz val="14"/>
        <color theme="1"/>
        <rFont val="Calibri"/>
        <family val="2"/>
        <scheme val="minor"/>
      </rPr>
      <t xml:space="preserve">You must submit the Member Tracking Sheet at the end of your two-year cycle before renewal of registration that year on or before the due date determined by the College.
</t>
    </r>
  </si>
  <si>
    <r>
      <t>5.</t>
    </r>
    <r>
      <rPr>
        <sz val="14"/>
        <color theme="1"/>
        <rFont val="Times New Roman"/>
        <family val="1"/>
      </rPr>
      <t xml:space="preserve">     </t>
    </r>
    <r>
      <rPr>
        <sz val="14"/>
        <color theme="1"/>
        <rFont val="Calibri"/>
        <family val="2"/>
        <scheme val="minor"/>
      </rPr>
      <t xml:space="preserve">NSCASLP will use the Member Tracking Sheet for random audit. You must keep documentation verifying your participation in each of the CL activities listed. This documentation will be required if you are selected for audit.
</t>
    </r>
  </si>
  <si>
    <r>
      <t>1.</t>
    </r>
    <r>
      <rPr>
        <sz val="14"/>
        <color theme="1"/>
        <rFont val="Times New Roman"/>
        <family val="1"/>
      </rPr>
      <t xml:space="preserve">     </t>
    </r>
    <r>
      <rPr>
        <b/>
        <sz val="14"/>
        <color theme="1"/>
        <rFont val="Calibri"/>
        <family val="2"/>
        <scheme val="minor"/>
      </rPr>
      <t>Category of CL Activity</t>
    </r>
    <r>
      <rPr>
        <sz val="14"/>
        <color theme="1"/>
        <rFont val="Calibri"/>
        <family val="2"/>
        <scheme val="minor"/>
      </rPr>
      <t xml:space="preserve">: Use the drop-down menu to select a Category.
</t>
    </r>
  </si>
  <si>
    <r>
      <t>2.</t>
    </r>
    <r>
      <rPr>
        <sz val="14"/>
        <color theme="1"/>
        <rFont val="Times New Roman"/>
        <family val="1"/>
      </rPr>
      <t xml:space="preserve">     </t>
    </r>
    <r>
      <rPr>
        <b/>
        <sz val="14"/>
        <color theme="1"/>
        <rFont val="Calibri"/>
        <family val="2"/>
        <scheme val="minor"/>
      </rPr>
      <t>CL Activity:</t>
    </r>
    <r>
      <rPr>
        <sz val="14"/>
        <color theme="1"/>
        <rFont val="Calibri"/>
        <family val="2"/>
        <scheme val="minor"/>
      </rPr>
      <t xml:space="preserve"> Write in a brief description of your CL Activity.  Consult the table in </t>
    </r>
    <r>
      <rPr>
        <b/>
        <sz val="14"/>
        <color theme="1"/>
        <rFont val="Calibri"/>
        <family val="2"/>
        <scheme val="minor"/>
      </rPr>
      <t>Tab C</t>
    </r>
    <r>
      <rPr>
        <sz val="14"/>
        <color theme="1"/>
        <rFont val="Calibri"/>
        <family val="2"/>
        <scheme val="minor"/>
      </rPr>
      <t xml:space="preserve"> for descriptions of CL Activities that are allowable in each Category.
</t>
    </r>
  </si>
  <si>
    <r>
      <t>3.</t>
    </r>
    <r>
      <rPr>
        <sz val="14"/>
        <color theme="1"/>
        <rFont val="Times New Roman"/>
        <family val="1"/>
      </rPr>
      <t>    </t>
    </r>
    <r>
      <rPr>
        <b/>
        <sz val="14"/>
        <color theme="1"/>
        <rFont val="Times New Roman"/>
        <family val="1"/>
      </rPr>
      <t xml:space="preserve"> </t>
    </r>
    <r>
      <rPr>
        <b/>
        <sz val="14"/>
        <color theme="1"/>
        <rFont val="Calibri"/>
        <family val="2"/>
        <scheme val="minor"/>
      </rPr>
      <t xml:space="preserve">Host Organization: </t>
    </r>
    <r>
      <rPr>
        <sz val="14"/>
        <color theme="1"/>
        <rFont val="Calibri"/>
        <family val="2"/>
        <scheme val="minor"/>
      </rPr>
      <t xml:space="preserve">Write in the name of the organization that hosted or sponsored your CL Activity.  For some Categories, there may not be a host organization (e.g., independent study). 
</t>
    </r>
  </si>
  <si>
    <r>
      <t>4.</t>
    </r>
    <r>
      <rPr>
        <b/>
        <i/>
        <sz val="14"/>
        <color theme="1"/>
        <rFont val="Times New Roman"/>
        <family val="1"/>
      </rPr>
      <t xml:space="preserve">     </t>
    </r>
    <r>
      <rPr>
        <b/>
        <sz val="14"/>
        <color theme="1"/>
        <rFont val="Calibri"/>
        <family val="2"/>
        <scheme val="minor"/>
      </rPr>
      <t xml:space="preserve"># of CL credits: </t>
    </r>
    <r>
      <rPr>
        <sz val="14"/>
        <color theme="1"/>
        <rFont val="Calibri"/>
        <family val="2"/>
        <scheme val="minor"/>
      </rPr>
      <t xml:space="preserve">Enter the number of hours that you participated in a given activity.  One hour of participation equals one credit, for all Categories. There is no maximum number of credits for any Category (see </t>
    </r>
    <r>
      <rPr>
        <b/>
        <sz val="14"/>
        <color theme="1"/>
        <rFont val="Calibri"/>
        <family val="2"/>
        <scheme val="minor"/>
      </rPr>
      <t>Tab C</t>
    </r>
    <r>
      <rPr>
        <sz val="14"/>
        <color theme="1"/>
        <rFont val="Calibri"/>
        <family val="2"/>
        <scheme val="minor"/>
      </rPr>
      <t xml:space="preserve">). </t>
    </r>
    <r>
      <rPr>
        <b/>
        <i/>
        <sz val="14"/>
        <color theme="1"/>
        <rFont val="Calibri"/>
        <family val="2"/>
        <scheme val="minor"/>
      </rPr>
      <t xml:space="preserve">The Member Tracking Sheet fields will indicate when you have entered data to meet both the 30 hours requirement and the 5 hours in 3 categories requirement.
</t>
    </r>
  </si>
  <si>
    <r>
      <t>5.</t>
    </r>
    <r>
      <rPr>
        <sz val="14"/>
        <color theme="1"/>
        <rFont val="Times New Roman"/>
        <family val="1"/>
      </rPr>
      <t>    </t>
    </r>
    <r>
      <rPr>
        <b/>
        <sz val="14"/>
        <color theme="1"/>
        <rFont val="Times New Roman"/>
        <family val="1"/>
      </rPr>
      <t xml:space="preserve"> </t>
    </r>
    <r>
      <rPr>
        <b/>
        <sz val="14"/>
        <color theme="1"/>
        <rFont val="Calibri"/>
        <family val="2"/>
        <scheme val="minor"/>
      </rPr>
      <t>Date(s):</t>
    </r>
    <r>
      <rPr>
        <sz val="14"/>
        <color theme="1"/>
        <rFont val="Calibri"/>
        <family val="2"/>
        <scheme val="minor"/>
      </rPr>
      <t xml:space="preserve"> Enter the date(s) of the CL Activity. If the activity took place regularly over multiple dates, state the frequency (e.g., once a week) and provide a range of dates. 
</t>
    </r>
  </si>
  <si>
    <r>
      <t>6.</t>
    </r>
    <r>
      <rPr>
        <sz val="14"/>
        <color theme="1"/>
        <rFont val="Times New Roman"/>
        <family val="1"/>
      </rPr>
      <t xml:space="preserve">     </t>
    </r>
    <r>
      <rPr>
        <b/>
        <sz val="14"/>
        <color theme="1"/>
        <rFont val="Calibri"/>
        <family val="2"/>
        <scheme val="minor"/>
      </rPr>
      <t>Documentation</t>
    </r>
    <r>
      <rPr>
        <sz val="14"/>
        <color theme="1"/>
        <rFont val="Calibri"/>
        <family val="2"/>
        <scheme val="minor"/>
      </rPr>
      <t xml:space="preserve">: Use the drop-down menu. If the documentation you are using is not listed in the menu, select “Other.” See </t>
    </r>
    <r>
      <rPr>
        <b/>
        <sz val="14"/>
        <color theme="1"/>
        <rFont val="Calibri"/>
        <family val="2"/>
        <scheme val="minor"/>
      </rPr>
      <t>Tab C</t>
    </r>
    <r>
      <rPr>
        <sz val="14"/>
        <color theme="1"/>
        <rFont val="Calibri"/>
        <family val="2"/>
        <scheme val="minor"/>
      </rPr>
      <t xml:space="preserve"> for a more complete list of types of documentation that are acceptable.
</t>
    </r>
  </si>
  <si>
    <r>
      <t>7.</t>
    </r>
    <r>
      <rPr>
        <sz val="14"/>
        <color theme="1"/>
        <rFont val="Times New Roman"/>
        <family val="1"/>
      </rPr>
      <t xml:space="preserve">     </t>
    </r>
    <r>
      <rPr>
        <b/>
        <sz val="14"/>
        <color theme="1"/>
        <rFont val="Calibri"/>
        <family val="2"/>
        <scheme val="minor"/>
      </rPr>
      <t>Impact on Practice or Profession:</t>
    </r>
    <r>
      <rPr>
        <sz val="14"/>
        <color theme="1"/>
        <rFont val="Calibri"/>
        <family val="2"/>
        <scheme val="minor"/>
      </rPr>
      <t xml:space="preserve"> Write a brief description of how the activity added to your knowledge, skills or values as related to your practice or contributed to the profession of SLP or AUD.
</t>
    </r>
  </si>
  <si>
    <t>https://caaspr.ca/sites/default/files/2021-07/National-Speech-Language-Pathology-Competency-Profile-copyright.pdf</t>
  </si>
  <si>
    <t>https://caaspr.ca/sites/default/files/2021-07/National-Audiology-Competency-Profile-copyright.pdf</t>
  </si>
  <si>
    <r>
      <t>8.    </t>
    </r>
    <r>
      <rPr>
        <b/>
        <sz val="14"/>
        <color theme="1"/>
        <rFont val="Calibri"/>
        <family val="2"/>
        <scheme val="minor"/>
      </rPr>
      <t xml:space="preserve"> Competency Role: </t>
    </r>
    <r>
      <rPr>
        <sz val="14"/>
        <color theme="1"/>
        <rFont val="Calibri"/>
        <family val="2"/>
        <scheme val="minor"/>
      </rPr>
      <t>Use the drop-down menu to select the primary Competency Role in which the knowledge, skill or value that you acquired is being used. See Tab D for descriptions of the seven competency roles delineated in the National Audiology and Speech-Language Pathology Competency Profiles (CAASPR, 2018) as well as the Essential Competencies and Sub-competencies for each role. For more detailed information about these profiles, see:</t>
    </r>
  </si>
  <si>
    <r>
      <t>2.</t>
    </r>
    <r>
      <rPr>
        <sz val="14"/>
        <color theme="1"/>
        <rFont val="Times New Roman"/>
        <family val="1"/>
      </rPr>
      <t xml:space="preserve">     </t>
    </r>
    <r>
      <rPr>
        <sz val="14"/>
        <color theme="1"/>
        <rFont val="Calibri"/>
        <family val="2"/>
        <scheme val="minor"/>
      </rPr>
      <t xml:space="preserve">Please note there are two requirements for numbers of CLCs: 
a.     You must accumulate a </t>
    </r>
    <r>
      <rPr>
        <b/>
        <sz val="14"/>
        <color theme="1"/>
        <rFont val="Calibri"/>
        <family val="2"/>
        <scheme val="minor"/>
      </rPr>
      <t>minimum of 30 CLCs</t>
    </r>
    <r>
      <rPr>
        <sz val="14"/>
        <color theme="1"/>
        <rFont val="Calibri"/>
        <family val="2"/>
        <scheme val="minor"/>
      </rPr>
      <t xml:space="preserve"> by the end of a two-year cycle. 
b.     In addition, you must acquire CLCs in 3 or more categories with a </t>
    </r>
    <r>
      <rPr>
        <b/>
        <sz val="14"/>
        <color theme="1"/>
        <rFont val="Calibri"/>
        <family val="2"/>
        <scheme val="minor"/>
      </rPr>
      <t>minimum of 5 CLCs in 3 categories</t>
    </r>
    <r>
      <rPr>
        <sz val="14"/>
        <color theme="1"/>
        <rFont val="Calibri"/>
        <family val="2"/>
        <scheme val="minor"/>
      </rPr>
      <t xml:space="preserve">. 
</t>
    </r>
  </si>
  <si>
    <t xml:space="preserve">Through organizing this event, I was able to learn about Apraxia Kids and related servicies and resources available to clients and families locally. </t>
  </si>
  <si>
    <t>Competency Role: Scholar 5.a. Maintain currency of professional knowledge and performance in order to provide optimal care</t>
  </si>
  <si>
    <t>Competency Role: Scholar 5.a. Maintain currency of professional knowledgea and performance in order to provide optimal care</t>
  </si>
  <si>
    <t>This column contains notes that more fully breakdown the competency role as outlined in Tab C. This is provided for information purposes only. These explanations are not required on your member tracking sheet.</t>
  </si>
  <si>
    <t xml:space="preserve">IMPACT ON PRACTICE OR PROFESSION/LEARNING OUTCOMES (description of new knowledge, skills, or values or contribution to profession)
</t>
  </si>
  <si>
    <t>CL ACTIVITY 
(title, topic, or brief description)</t>
  </si>
  <si>
    <r>
      <t>9.</t>
    </r>
    <r>
      <rPr>
        <sz val="14"/>
        <color theme="1"/>
        <rFont val="Times New Roman"/>
        <family val="1"/>
      </rPr>
      <t xml:space="preserve">     </t>
    </r>
    <r>
      <rPr>
        <sz val="14"/>
        <color theme="1"/>
        <rFont val="Calibri"/>
        <family val="2"/>
        <scheme val="minor"/>
      </rPr>
      <t xml:space="preserve">For examples of entries on Member Tracking Sheet, please see </t>
    </r>
    <r>
      <rPr>
        <b/>
        <sz val="14"/>
        <color theme="1"/>
        <rFont val="Calibri"/>
        <family val="2"/>
        <scheme val="minor"/>
      </rPr>
      <t>Tab E.</t>
    </r>
    <r>
      <rPr>
        <sz val="14"/>
        <color theme="1"/>
        <rFont val="Calibri"/>
        <family val="2"/>
        <scheme val="minor"/>
      </rPr>
      <t xml:space="preserve">
</t>
    </r>
  </si>
  <si>
    <t>Tab D Description of Competencies and Roles for Audiologists and Speech-Language Pathologists</t>
  </si>
  <si>
    <t>Tab E Sample Member Tracking Sheet for Continuing Competence Program</t>
  </si>
  <si>
    <t>In 2018, the Canadian Alliance of Audiology and Speech-Language Pathology Regulators (CAASPR) published two competency profiles: The National Audiology Competency Profile and The National Speech-Language Pathology Competency Profile.
These profiles provide information about the minimum abilities required of audiologists and speech-language pathologists for practice in regulated provinces of Canada. The profiles include seven Competency Roles and describe Essential Competencies and Sub-Competencies for each role.
As part of NSCASLP’s Continuing Competency Program, members are required to select a Competency Role that best fits with each Continuous Learning (CL) Activity and the associated Learning Outcome being reported. To make these connections, members must be familiar with the Essential Competencies and Sub-Competencies for each role in the Profiles.  Except for the role of Expert, the complete list of Essential Competencies and Sub-Competencies for all roles for both professions have been extracted from the Profiles and appear below.  The competencies for Expert for each profession are lengthy and are not included here.  Instead, members are directed to the original documents (see below).
A tracking sheet showing sample CL activities with associated Learning Outcomes and Competency Roles is provided in TAB E.</t>
  </si>
  <si>
    <r>
      <rPr>
        <b/>
        <sz val="12"/>
        <color rgb="FF000000"/>
        <rFont val="Calibri"/>
        <family val="2"/>
        <scheme val="minor"/>
      </rPr>
      <t>Audiology</t>
    </r>
    <r>
      <rPr>
        <sz val="12"/>
        <color rgb="FF000000"/>
        <rFont val="Calibri"/>
        <family val="2"/>
        <scheme val="minor"/>
      </rPr>
      <t xml:space="preserve">
Audiologists are able to apply their knowledge of auditory and vestibular development and disorders, together with their assessment and intervention skills to provide professional, client-centred care to individuals across the lifespan. This role is central to the function of audiologists.
1.1 Knowledge Expert
1.2 Clinical Expert
For list of Essential Competencies and Sub-competencies for Knowledge Expert and Clinical Expert in Audiology, please go to</t>
    </r>
    <r>
      <rPr>
        <sz val="12"/>
        <color rgb="FF0070C0"/>
        <rFont val="Calibri"/>
        <family val="2"/>
        <scheme val="minor"/>
      </rPr>
      <t xml:space="preserve"> https://caaspr.ca/sites/default/files/2021- 07/National-Audiology-Competency-Profile-copyright.pdf</t>
    </r>
    <r>
      <rPr>
        <sz val="12"/>
        <color rgb="FF000000"/>
        <rFont val="Calibri"/>
        <family val="2"/>
        <scheme val="minor"/>
      </rPr>
      <t xml:space="preserve">
(see p. 8-11)
</t>
    </r>
    <r>
      <rPr>
        <b/>
        <sz val="12"/>
        <color rgb="FF000000"/>
        <rFont val="Calibri"/>
        <family val="2"/>
        <scheme val="minor"/>
      </rPr>
      <t>Speech-Language Pathology</t>
    </r>
    <r>
      <rPr>
        <sz val="12"/>
        <color rgb="FF000000"/>
        <rFont val="Calibri"/>
        <family val="2"/>
        <scheme val="minor"/>
      </rPr>
      <t xml:space="preserve">
Speech-language pathologists apply their knowledge of the development and disorders of communication, as well as feeding and swallowing, together with their assessment and intervention skills to provide professional, client-centred care to individuals across the lifespan. This role is central to the function of speech-language pathologists.
1.1 Knowledge Expert
1.2 Clinical Expert
For list of Essential Competencies and Sub-competencies for Knowledge Expert and Clinical Expert in Speech-Language Pathology, please go to </t>
    </r>
    <r>
      <rPr>
        <sz val="12"/>
        <color rgb="FF0070C0"/>
        <rFont val="Calibri"/>
        <family val="2"/>
        <scheme val="minor"/>
      </rPr>
      <t>https://caaspr.ca/sites/default/files/2021-07/National-Speech-Language-Pathology-Competency-Profile-copyright.pdf</t>
    </r>
    <r>
      <rPr>
        <sz val="12"/>
        <color rgb="FF000000"/>
        <rFont val="Calibri"/>
        <family val="2"/>
        <scheme val="minor"/>
      </rPr>
      <t xml:space="preserve">
(see p. 8-10)</t>
    </r>
  </si>
  <si>
    <t xml:space="preserve">i.   Collaborate with the client during all stages of care. 
ii.  Interact effectively with all team members. 
iii. Communicate one's professional roles, responsibilities and scope of practice in collaborative interactions with the client, caregivers and relevant professionals. 
iv. Recognize and respect the roles and perspectives of other individuals. 
v.  Manage misunderstandings, limitations and conflicts to enhance collaborative practice. 
vi.	 Facilitate transfer of care within and across professions. 
</t>
  </si>
  <si>
    <t xml:space="preserve">b. Provide information and
support to promote a client’s self- advocacy.
</t>
  </si>
  <si>
    <t xml:space="preserve">Audiologists/speech-language pathologists are guided by a code of ethics, professional standards, regulatory requirements and a commitment to clinical competence in the service they provide to their clients.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</si>
</sst>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font>
      <sz val="11"/>
      <color theme="1"/>
      <name val="Calibri"/>
      <family val="2"/>
      <scheme val="minor"/>
    </font>
    <font>
      <b/>
      <sz val="11"/>
      <color theme="1"/>
      <name val="Calibri"/>
      <family val="2"/>
      <scheme val="minor"/>
    </font>
    <font>
      <sz val="11"/>
      <color theme="1"/>
      <name val="Calibri"/>
      <family val="2"/>
      <scheme val="minor"/>
    </font>
    <font>
      <b/>
      <sz val="16"/>
      <color theme="1"/>
      <name val="Calibri"/>
      <family val="2"/>
      <scheme val="minor"/>
    </font>
    <font>
      <sz val="11"/>
      <color theme="0"/>
      <name val="Calibri"/>
      <family val="2"/>
      <scheme val="minor"/>
    </font>
    <font>
      <b/>
      <sz val="12"/>
      <color rgb="FFFF0000"/>
      <name val="Calibri"/>
      <family val="2"/>
      <scheme val="minor"/>
    </font>
    <font>
      <b/>
      <sz val="12"/>
      <color rgb="FFC00000"/>
      <name val="Calibri"/>
      <family val="2"/>
      <scheme val="minor"/>
    </font>
    <font>
      <sz val="11"/>
      <color rgb="FF000000"/>
      <name val="Calibri"/>
      <family val="2"/>
      <scheme val="minor"/>
    </font>
    <font>
      <sz val="11"/>
      <color theme="1"/>
      <name val="Calibri (Body)"/>
    </font>
    <font>
      <sz val="16"/>
      <color theme="1"/>
      <name val="Calibri"/>
      <family val="2"/>
      <scheme val="minor"/>
    </font>
    <font>
      <b/>
      <sz val="9"/>
      <color theme="1"/>
      <name val="Calibri"/>
      <family val="2"/>
      <scheme val="minor"/>
    </font>
    <font>
      <b/>
      <sz val="14"/>
      <color rgb="FF000000"/>
      <name val="Calibri"/>
      <family val="2"/>
      <scheme val="minor"/>
    </font>
    <font>
      <sz val="12"/>
      <color rgb="FF000000"/>
      <name val="Calibri"/>
      <family val="2"/>
      <scheme val="minor"/>
    </font>
    <font>
      <sz val="12"/>
      <name val="Calibri"/>
      <family val="2"/>
      <scheme val="minor"/>
    </font>
    <font>
      <b/>
      <sz val="12"/>
      <name val="Calibri"/>
      <family val="2"/>
      <scheme val="minor"/>
    </font>
    <font>
      <b/>
      <sz val="12"/>
      <color rgb="FF000000"/>
      <name val="Calibri"/>
      <family val="2"/>
      <scheme val="minor"/>
    </font>
    <font>
      <u/>
      <sz val="11"/>
      <color theme="10"/>
      <name val="Calibri"/>
      <family val="2"/>
      <scheme val="minor"/>
    </font>
    <font>
      <b/>
      <i/>
      <sz val="12"/>
      <color theme="1"/>
      <name val="Calibri"/>
      <family val="2"/>
      <scheme val="minor"/>
    </font>
    <font>
      <sz val="14"/>
      <color theme="1"/>
      <name val="Calibri"/>
      <family val="2"/>
      <scheme val="minor"/>
    </font>
    <font>
      <b/>
      <sz val="14"/>
      <color theme="1"/>
      <name val="Calibri"/>
      <family val="2"/>
      <scheme val="minor"/>
    </font>
    <font>
      <sz val="14"/>
      <color theme="1"/>
      <name val="Times New Roman"/>
      <family val="1"/>
    </font>
    <font>
      <b/>
      <i/>
      <sz val="14"/>
      <color theme="1"/>
      <name val="Calibri"/>
      <family val="2"/>
      <scheme val="minor"/>
    </font>
    <font>
      <b/>
      <i/>
      <sz val="14"/>
      <color theme="1"/>
      <name val="Times New Roman"/>
      <family val="1"/>
    </font>
    <font>
      <b/>
      <sz val="14"/>
      <color theme="1"/>
      <name val="Times New Roman"/>
      <family val="1"/>
    </font>
    <font>
      <u/>
      <sz val="11"/>
      <color rgb="FF0070C0"/>
      <name val="Calibri"/>
      <family val="2"/>
      <scheme val="minor"/>
    </font>
    <font>
      <sz val="12"/>
      <color rgb="FF0070C0"/>
      <name val="Calibri"/>
      <family val="2"/>
      <scheme val="minor"/>
    </font>
  </fonts>
  <fills count="14">
    <fill>
      <patternFill patternType="none"/>
    </fill>
    <fill>
      <patternFill patternType="gray125"/>
    </fill>
    <fill>
      <patternFill patternType="solid">
        <fgColor theme="4" tint="0.79998168889431442"/>
        <bgColor indexed="65"/>
      </patternFill>
    </fill>
    <fill>
      <patternFill patternType="solid">
        <fgColor theme="8" tint="0.59999389629810485"/>
        <bgColor indexed="65"/>
      </patternFill>
    </fill>
    <fill>
      <patternFill patternType="solid">
        <fgColor theme="6" tint="0.79998168889431442"/>
        <bgColor indexed="65"/>
      </patternFill>
    </fill>
    <fill>
      <patternFill patternType="solid">
        <fgColor theme="6"/>
      </patternFill>
    </fill>
    <fill>
      <patternFill patternType="solid">
        <fgColor rgb="FFFFFF00"/>
        <bgColor indexed="64"/>
      </patternFill>
    </fill>
    <fill>
      <patternFill patternType="solid">
        <fgColor theme="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rgb="FFA6A6A6"/>
      </patternFill>
    </fill>
    <fill>
      <patternFill patternType="solid">
        <fgColor theme="0" tint="-0.34998626667073579"/>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4" fillId="5" borderId="0" applyNumberFormat="0" applyBorder="0" applyAlignment="0" applyProtection="0"/>
    <xf numFmtId="0" fontId="16" fillId="0" borderId="0" applyNumberFormat="0" applyFill="0" applyBorder="0" applyAlignment="0" applyProtection="0"/>
  </cellStyleXfs>
  <cellXfs count="205">
    <xf numFmtId="0" fontId="0" fillId="0" borderId="0" xfId="0"/>
    <xf numFmtId="0" fontId="0" fillId="0" borderId="0" xfId="0" applyAlignment="1">
      <alignment horizontal="center"/>
    </xf>
    <xf numFmtId="0" fontId="0" fillId="0" borderId="23" xfId="0" applyBorder="1"/>
    <xf numFmtId="0" fontId="0" fillId="7" borderId="0" xfId="0" applyFill="1"/>
    <xf numFmtId="0" fontId="0" fillId="7" borderId="23" xfId="0" applyFill="1" applyBorder="1"/>
    <xf numFmtId="0" fontId="0" fillId="0" borderId="24" xfId="0" applyBorder="1"/>
    <xf numFmtId="0" fontId="0" fillId="7" borderId="24" xfId="0" applyFill="1" applyBorder="1"/>
    <xf numFmtId="0" fontId="1" fillId="4" borderId="4" xfId="3" applyFont="1" applyBorder="1" applyAlignment="1" applyProtection="1">
      <alignment horizontal="center"/>
      <protection locked="0"/>
    </xf>
    <xf numFmtId="0" fontId="2" fillId="4" borderId="3" xfId="3" applyBorder="1" applyAlignment="1" applyProtection="1">
      <alignment wrapText="1"/>
      <protection locked="0"/>
    </xf>
    <xf numFmtId="0" fontId="0" fillId="0" borderId="1" xfId="0" applyBorder="1" applyAlignment="1" applyProtection="1">
      <alignment wrapText="1"/>
      <protection locked="0"/>
    </xf>
    <xf numFmtId="0" fontId="0" fillId="0" borderId="1" xfId="0" applyBorder="1" applyAlignment="1" applyProtection="1">
      <alignment horizontal="center" wrapText="1"/>
      <protection locked="0"/>
    </xf>
    <xf numFmtId="15" fontId="0" fillId="0" borderId="1" xfId="0" applyNumberFormat="1" applyBorder="1" applyAlignment="1" applyProtection="1">
      <alignment wrapText="1"/>
      <protection locked="0"/>
    </xf>
    <xf numFmtId="0" fontId="2" fillId="4" borderId="4" xfId="3" applyBorder="1" applyAlignment="1" applyProtection="1">
      <alignment wrapText="1"/>
      <protection locked="0"/>
    </xf>
    <xf numFmtId="0" fontId="2" fillId="4" borderId="5" xfId="3" applyBorder="1" applyAlignment="1" applyProtection="1">
      <alignment wrapText="1"/>
      <protection locked="0"/>
    </xf>
    <xf numFmtId="0" fontId="2" fillId="4" borderId="21" xfId="3" applyBorder="1" applyAlignment="1" applyProtection="1">
      <alignment wrapText="1"/>
      <protection locked="0"/>
    </xf>
    <xf numFmtId="0" fontId="2" fillId="4" borderId="1" xfId="3" applyBorder="1" applyAlignment="1" applyProtection="1">
      <alignment wrapText="1"/>
      <protection locked="0"/>
    </xf>
    <xf numFmtId="0" fontId="2" fillId="4" borderId="2" xfId="3" applyBorder="1" applyAlignment="1" applyProtection="1">
      <alignment wrapText="1"/>
      <protection locked="0"/>
    </xf>
    <xf numFmtId="0" fontId="2" fillId="4" borderId="22" xfId="3" applyBorder="1" applyAlignment="1" applyProtection="1">
      <alignment wrapText="1"/>
      <protection locked="0"/>
    </xf>
    <xf numFmtId="0" fontId="0" fillId="0" borderId="12" xfId="0" applyBorder="1" applyAlignment="1" applyProtection="1">
      <alignment wrapText="1"/>
      <protection locked="0"/>
    </xf>
    <xf numFmtId="0" fontId="0" fillId="0" borderId="12" xfId="0" applyBorder="1" applyAlignment="1" applyProtection="1">
      <alignment horizontal="center" wrapText="1"/>
      <protection locked="0"/>
    </xf>
    <xf numFmtId="0" fontId="2" fillId="4" borderId="12" xfId="3" applyBorder="1" applyAlignment="1" applyProtection="1">
      <alignment wrapText="1"/>
      <protection locked="0"/>
    </xf>
    <xf numFmtId="0" fontId="2" fillId="4" borderId="13" xfId="3" applyBorder="1" applyAlignment="1" applyProtection="1">
      <alignment wrapText="1"/>
      <protection locked="0"/>
    </xf>
    <xf numFmtId="0" fontId="1" fillId="2" borderId="6" xfId="1" applyFont="1" applyBorder="1" applyAlignment="1" applyProtection="1">
      <alignment horizontal="center"/>
    </xf>
    <xf numFmtId="0" fontId="1" fillId="2" borderId="0" xfId="1" applyFont="1" applyBorder="1" applyAlignment="1" applyProtection="1">
      <alignment horizontal="center"/>
    </xf>
    <xf numFmtId="0" fontId="1" fillId="2" borderId="12" xfId="1" applyFont="1" applyBorder="1" applyAlignment="1" applyProtection="1">
      <alignment horizontal="center"/>
    </xf>
    <xf numFmtId="0" fontId="1" fillId="0" borderId="1" xfId="0" applyFont="1" applyBorder="1" applyAlignment="1">
      <alignment horizontal="center"/>
    </xf>
    <xf numFmtId="0" fontId="4" fillId="5" borderId="9" xfId="4" applyBorder="1" applyProtection="1"/>
    <xf numFmtId="0" fontId="4" fillId="5" borderId="10" xfId="4" applyBorder="1" applyProtection="1"/>
    <xf numFmtId="0" fontId="1" fillId="2" borderId="9" xfId="1" applyFont="1" applyBorder="1" applyAlignment="1" applyProtection="1">
      <alignment horizontal="right"/>
    </xf>
    <xf numFmtId="0" fontId="1" fillId="2" borderId="11" xfId="1" applyFont="1" applyBorder="1" applyAlignment="1" applyProtection="1">
      <alignment horizontal="center"/>
    </xf>
    <xf numFmtId="0" fontId="1" fillId="4" borderId="7" xfId="3" applyFont="1" applyBorder="1" applyAlignment="1" applyProtection="1">
      <alignment horizontal="left" wrapText="1"/>
      <protection locked="0"/>
    </xf>
    <xf numFmtId="0" fontId="1" fillId="9" borderId="8" xfId="3" applyFont="1" applyFill="1" applyBorder="1" applyAlignment="1" applyProtection="1">
      <alignment horizontal="left" wrapText="1"/>
    </xf>
    <xf numFmtId="0" fontId="1" fillId="9" borderId="18" xfId="3" applyFont="1" applyFill="1" applyBorder="1" applyAlignment="1" applyProtection="1">
      <alignment horizontal="left" wrapText="1"/>
    </xf>
    <xf numFmtId="0" fontId="0" fillId="0" borderId="1" xfId="0" applyBorder="1" applyAlignment="1" applyProtection="1">
      <alignment horizontal="center" vertical="center" wrapText="1"/>
      <protection locked="0"/>
    </xf>
    <xf numFmtId="0" fontId="5" fillId="8" borderId="16" xfId="0" applyFont="1" applyFill="1" applyBorder="1" applyAlignment="1">
      <alignment vertical="center" wrapText="1"/>
    </xf>
    <xf numFmtId="1" fontId="1" fillId="0" borderId="12" xfId="0" applyNumberFormat="1" applyFont="1" applyBorder="1" applyAlignment="1">
      <alignment horizontal="center"/>
    </xf>
    <xf numFmtId="0" fontId="4" fillId="5" borderId="11" xfId="4" applyBorder="1"/>
    <xf numFmtId="0" fontId="4" fillId="5" borderId="10" xfId="4" applyBorder="1"/>
    <xf numFmtId="0" fontId="1" fillId="2" borderId="11" xfId="1" applyFont="1" applyBorder="1" applyAlignment="1">
      <alignment horizontal="center"/>
    </xf>
    <xf numFmtId="0" fontId="1" fillId="2" borderId="9" xfId="1" applyFont="1" applyBorder="1" applyAlignment="1">
      <alignment horizontal="right"/>
    </xf>
    <xf numFmtId="0" fontId="4" fillId="5" borderId="9" xfId="4" applyBorder="1"/>
    <xf numFmtId="0" fontId="2" fillId="4" borderId="13" xfId="3" applyBorder="1" applyAlignment="1">
      <alignment wrapText="1"/>
    </xf>
    <xf numFmtId="0" fontId="0" fillId="0" borderId="12" xfId="0" applyBorder="1" applyAlignment="1">
      <alignment wrapText="1"/>
    </xf>
    <xf numFmtId="0" fontId="2" fillId="4" borderId="12" xfId="3" applyBorder="1" applyAlignment="1">
      <alignment wrapText="1"/>
    </xf>
    <xf numFmtId="15" fontId="0" fillId="0" borderId="12" xfId="0" applyNumberFormat="1" applyBorder="1" applyAlignment="1">
      <alignment wrapText="1"/>
    </xf>
    <xf numFmtId="0" fontId="0" fillId="0" borderId="12" xfId="0" applyBorder="1" applyAlignment="1">
      <alignment horizontal="center" wrapText="1"/>
    </xf>
    <xf numFmtId="0" fontId="0" fillId="0" borderId="1" xfId="0" applyBorder="1" applyAlignment="1">
      <alignment wrapText="1"/>
    </xf>
    <xf numFmtId="0" fontId="2" fillId="4" borderId="22" xfId="3" applyBorder="1" applyAlignment="1">
      <alignment wrapText="1"/>
    </xf>
    <xf numFmtId="0" fontId="2" fillId="7" borderId="13" xfId="3" applyFill="1" applyBorder="1" applyAlignment="1">
      <alignment wrapText="1"/>
    </xf>
    <xf numFmtId="0" fontId="0" fillId="0" borderId="12" xfId="0" applyBorder="1" applyAlignment="1">
      <alignment horizontal="right" wrapText="1"/>
    </xf>
    <xf numFmtId="0" fontId="2" fillId="10" borderId="13" xfId="3" applyFill="1" applyBorder="1" applyAlignment="1">
      <alignment wrapText="1"/>
    </xf>
    <xf numFmtId="0" fontId="0" fillId="10" borderId="12" xfId="0" applyFill="1" applyBorder="1" applyAlignment="1">
      <alignment wrapText="1"/>
    </xf>
    <xf numFmtId="0" fontId="2" fillId="10" borderId="12" xfId="3" applyFill="1" applyBorder="1" applyAlignment="1">
      <alignment wrapText="1"/>
    </xf>
    <xf numFmtId="0" fontId="0" fillId="10" borderId="12" xfId="0" applyFill="1" applyBorder="1" applyAlignment="1">
      <alignment horizontal="center" wrapText="1"/>
    </xf>
    <xf numFmtId="0" fontId="2" fillId="10" borderId="22" xfId="3" applyFill="1" applyBorder="1" applyAlignment="1">
      <alignment wrapText="1"/>
    </xf>
    <xf numFmtId="0" fontId="7" fillId="0" borderId="1" xfId="0" applyFont="1" applyBorder="1"/>
    <xf numFmtId="0" fontId="0" fillId="10" borderId="0" xfId="0" applyFill="1"/>
    <xf numFmtId="15" fontId="0" fillId="0" borderId="12" xfId="0" applyNumberFormat="1" applyBorder="1" applyAlignment="1">
      <alignment horizontal="right" wrapText="1"/>
    </xf>
    <xf numFmtId="0" fontId="0" fillId="7" borderId="18" xfId="0" applyFill="1" applyBorder="1" applyAlignment="1">
      <alignment wrapText="1"/>
    </xf>
    <xf numFmtId="0" fontId="0" fillId="11" borderId="1" xfId="0" applyFill="1" applyBorder="1" applyAlignment="1">
      <alignment wrapText="1"/>
    </xf>
    <xf numFmtId="0" fontId="0" fillId="0" borderId="26" xfId="0" applyBorder="1" applyAlignment="1">
      <alignment wrapText="1"/>
    </xf>
    <xf numFmtId="0" fontId="0" fillId="7" borderId="12" xfId="0" applyFill="1" applyBorder="1" applyAlignment="1">
      <alignment wrapText="1"/>
    </xf>
    <xf numFmtId="0" fontId="2" fillId="4" borderId="2" xfId="3" applyBorder="1" applyAlignment="1">
      <alignment wrapText="1"/>
    </xf>
    <xf numFmtId="0" fontId="2" fillId="4" borderId="1" xfId="3" applyBorder="1" applyAlignment="1">
      <alignment wrapText="1"/>
    </xf>
    <xf numFmtId="0" fontId="0" fillId="0" borderId="1" xfId="0" applyBorder="1" applyAlignment="1">
      <alignment horizontal="center" wrapText="1"/>
    </xf>
    <xf numFmtId="0" fontId="2" fillId="4" borderId="21" xfId="3" applyBorder="1" applyAlignment="1">
      <alignment wrapText="1"/>
    </xf>
    <xf numFmtId="0" fontId="2" fillId="10" borderId="2" xfId="3" applyFill="1" applyBorder="1" applyAlignment="1">
      <alignment wrapText="1"/>
    </xf>
    <xf numFmtId="0" fontId="0" fillId="10" borderId="1" xfId="0" applyFill="1" applyBorder="1" applyAlignment="1">
      <alignment wrapText="1"/>
    </xf>
    <xf numFmtId="0" fontId="2" fillId="10" borderId="1" xfId="3" applyFill="1" applyBorder="1" applyAlignment="1">
      <alignment wrapText="1"/>
    </xf>
    <xf numFmtId="0" fontId="0" fillId="10" borderId="1" xfId="0" applyFill="1" applyBorder="1" applyAlignment="1">
      <alignment horizontal="center" wrapText="1"/>
    </xf>
    <xf numFmtId="0" fontId="2" fillId="10" borderId="21" xfId="3" applyFill="1" applyBorder="1" applyAlignment="1">
      <alignment wrapText="1"/>
    </xf>
    <xf numFmtId="15" fontId="0" fillId="0" borderId="1" xfId="0" applyNumberFormat="1" applyBorder="1" applyAlignment="1">
      <alignment wrapText="1"/>
    </xf>
    <xf numFmtId="0" fontId="0" fillId="0" borderId="4" xfId="0" applyBorder="1" applyAlignment="1">
      <alignment wrapText="1"/>
    </xf>
    <xf numFmtId="0" fontId="0" fillId="0" borderId="27" xfId="0" applyBorder="1" applyAlignment="1">
      <alignment horizontal="center" wrapText="1"/>
    </xf>
    <xf numFmtId="0" fontId="7" fillId="0" borderId="1" xfId="0" applyFont="1" applyBorder="1" applyAlignment="1">
      <alignment horizontal="left" wrapText="1"/>
    </xf>
    <xf numFmtId="17" fontId="0" fillId="0" borderId="1" xfId="0" applyNumberFormat="1" applyBorder="1" applyAlignment="1">
      <alignment wrapText="1"/>
    </xf>
    <xf numFmtId="0" fontId="0" fillId="0" borderId="1" xfId="0" applyBorder="1" applyAlignment="1">
      <alignment horizontal="right" wrapText="1"/>
    </xf>
    <xf numFmtId="15" fontId="0" fillId="0" borderId="1" xfId="0" applyNumberFormat="1" applyBorder="1" applyAlignment="1">
      <alignment horizontal="right" wrapText="1"/>
    </xf>
    <xf numFmtId="0" fontId="2" fillId="7" borderId="2" xfId="3" applyFill="1" applyBorder="1" applyAlignment="1">
      <alignment wrapText="1"/>
    </xf>
    <xf numFmtId="0" fontId="8" fillId="0" borderId="0" xfId="0" applyFont="1"/>
    <xf numFmtId="0" fontId="2" fillId="4" borderId="5" xfId="3" applyBorder="1" applyAlignment="1">
      <alignment wrapText="1"/>
    </xf>
    <xf numFmtId="0" fontId="2" fillId="4" borderId="4" xfId="3" applyBorder="1" applyAlignment="1">
      <alignment wrapText="1"/>
    </xf>
    <xf numFmtId="0" fontId="2" fillId="4" borderId="3" xfId="3" applyBorder="1" applyAlignment="1">
      <alignment wrapText="1"/>
    </xf>
    <xf numFmtId="0" fontId="1" fillId="3" borderId="2" xfId="2" applyFont="1" applyBorder="1" applyAlignment="1">
      <alignment horizontal="center" wrapText="1"/>
    </xf>
    <xf numFmtId="0" fontId="1" fillId="3" borderId="1" xfId="2" applyFont="1" applyBorder="1" applyAlignment="1">
      <alignment horizontal="center" wrapText="1"/>
    </xf>
    <xf numFmtId="0" fontId="1" fillId="3" borderId="21" xfId="2" applyFont="1" applyBorder="1" applyAlignment="1">
      <alignment horizontal="center" wrapText="1"/>
    </xf>
    <xf numFmtId="0" fontId="1" fillId="0" borderId="0" xfId="0" applyFont="1" applyAlignment="1">
      <alignment horizontal="center"/>
    </xf>
    <xf numFmtId="0" fontId="1" fillId="2" borderId="12" xfId="1" applyFont="1" applyBorder="1" applyAlignment="1">
      <alignment horizontal="center"/>
    </xf>
    <xf numFmtId="0" fontId="1" fillId="2" borderId="6" xfId="1" applyFont="1" applyBorder="1" applyAlignment="1">
      <alignment horizontal="center"/>
    </xf>
    <xf numFmtId="0" fontId="1" fillId="4" borderId="4" xfId="3" applyFont="1" applyBorder="1" applyAlignment="1">
      <alignment horizontal="center"/>
    </xf>
    <xf numFmtId="0" fontId="1" fillId="2" borderId="0" xfId="1" applyFont="1" applyBorder="1" applyAlignment="1">
      <alignment horizontal="center"/>
    </xf>
    <xf numFmtId="0" fontId="9" fillId="0" borderId="0" xfId="0" applyFont="1"/>
    <xf numFmtId="0" fontId="9" fillId="0" borderId="0" xfId="0" applyFont="1" applyAlignment="1">
      <alignment horizontal="center"/>
    </xf>
    <xf numFmtId="0" fontId="3" fillId="0" borderId="0" xfId="0" applyFont="1" applyAlignment="1">
      <alignment horizontal="center"/>
    </xf>
    <xf numFmtId="0" fontId="3" fillId="0" borderId="0" xfId="0" applyFont="1"/>
    <xf numFmtId="0" fontId="1" fillId="3" borderId="1" xfId="2" applyFont="1" applyBorder="1" applyAlignment="1" applyProtection="1">
      <alignment horizontal="center" vertical="center" wrapText="1"/>
    </xf>
    <xf numFmtId="0" fontId="12" fillId="0" borderId="0" xfId="0" applyFont="1" applyAlignment="1">
      <alignment horizontal="left" vertical="top"/>
    </xf>
    <xf numFmtId="0" fontId="12" fillId="0" borderId="0" xfId="0" applyFont="1" applyAlignment="1">
      <alignment vertical="top" wrapText="1"/>
    </xf>
    <xf numFmtId="0" fontId="12" fillId="0" borderId="0" xfId="0" applyFont="1" applyAlignment="1">
      <alignment horizontal="left" wrapText="1"/>
    </xf>
    <xf numFmtId="0" fontId="14" fillId="0" borderId="1" xfId="0" applyFont="1" applyBorder="1" applyAlignment="1">
      <alignment horizontal="left" vertical="top" wrapText="1" indent="1"/>
    </xf>
    <xf numFmtId="0" fontId="12" fillId="12" borderId="37" xfId="0" applyFont="1" applyFill="1" applyBorder="1" applyAlignment="1">
      <alignment horizontal="left" wrapText="1"/>
    </xf>
    <xf numFmtId="0" fontId="14" fillId="0" borderId="27" xfId="0" applyFont="1" applyBorder="1" applyAlignment="1">
      <alignment horizontal="left" vertical="top" wrapText="1"/>
    </xf>
    <xf numFmtId="0" fontId="14" fillId="0" borderId="44" xfId="0" applyFont="1" applyBorder="1" applyAlignment="1">
      <alignment horizontal="left" vertical="top" wrapText="1"/>
    </xf>
    <xf numFmtId="0" fontId="12" fillId="12" borderId="30" xfId="0" applyFont="1" applyFill="1" applyBorder="1" applyAlignment="1">
      <alignment horizontal="left" wrapText="1"/>
    </xf>
    <xf numFmtId="0" fontId="14" fillId="0" borderId="1" xfId="0" applyFont="1" applyBorder="1" applyAlignment="1">
      <alignment vertical="top" wrapText="1"/>
    </xf>
    <xf numFmtId="0" fontId="15" fillId="0" borderId="1" xfId="0" applyFont="1" applyBorder="1" applyAlignment="1">
      <alignment horizontal="left" vertical="top" wrapText="1" indent="1"/>
    </xf>
    <xf numFmtId="0" fontId="14" fillId="0" borderId="31" xfId="0" applyFont="1" applyBorder="1" applyAlignment="1">
      <alignment vertical="top" wrapText="1"/>
    </xf>
    <xf numFmtId="0" fontId="15" fillId="0" borderId="27" xfId="0" applyFont="1" applyBorder="1" applyAlignment="1">
      <alignment horizontal="left" vertical="top" wrapText="1"/>
    </xf>
    <xf numFmtId="0" fontId="0" fillId="0" borderId="0" xfId="0" applyAlignment="1">
      <alignment horizontal="center" vertical="center"/>
    </xf>
    <xf numFmtId="0" fontId="18" fillId="0" borderId="0" xfId="0" applyFont="1" applyAlignment="1">
      <alignment vertical="top" wrapText="1"/>
    </xf>
    <xf numFmtId="0" fontId="18" fillId="0" borderId="0" xfId="0" applyFont="1" applyAlignment="1">
      <alignment vertical="top"/>
    </xf>
    <xf numFmtId="0" fontId="19" fillId="13" borderId="12" xfId="0" applyFont="1" applyFill="1" applyBorder="1" applyAlignment="1">
      <alignment horizontal="center" vertical="top" wrapText="1"/>
    </xf>
    <xf numFmtId="0" fontId="19" fillId="0" borderId="26" xfId="0" applyFont="1" applyBorder="1" applyAlignment="1">
      <alignment horizontal="center" vertical="top" wrapText="1"/>
    </xf>
    <xf numFmtId="0" fontId="18" fillId="0" borderId="26" xfId="0" applyFont="1" applyBorder="1" applyAlignment="1">
      <alignment vertical="top" wrapText="1"/>
    </xf>
    <xf numFmtId="0" fontId="21" fillId="0" borderId="26" xfId="0" applyFont="1" applyBorder="1" applyAlignment="1">
      <alignment vertical="top" wrapText="1"/>
    </xf>
    <xf numFmtId="0" fontId="18" fillId="0" borderId="26" xfId="0" applyFont="1" applyBorder="1" applyAlignment="1">
      <alignment horizontal="left" vertical="top" wrapText="1"/>
    </xf>
    <xf numFmtId="0" fontId="21" fillId="0" borderId="26" xfId="0" applyFont="1" applyBorder="1" applyAlignment="1">
      <alignment horizontal="left" vertical="top" wrapText="1"/>
    </xf>
    <xf numFmtId="0" fontId="19" fillId="0" borderId="26" xfId="0" applyFont="1" applyBorder="1" applyAlignment="1">
      <alignment vertical="top" wrapText="1"/>
    </xf>
    <xf numFmtId="0" fontId="19" fillId="0" borderId="0" xfId="0" applyFont="1" applyAlignment="1">
      <alignment vertical="top"/>
    </xf>
    <xf numFmtId="0" fontId="19" fillId="0" borderId="26" xfId="0" applyFont="1" applyBorder="1" applyAlignment="1">
      <alignment horizontal="left" vertical="top" wrapText="1"/>
    </xf>
    <xf numFmtId="0" fontId="19" fillId="0" borderId="0" xfId="0" applyFont="1" applyAlignment="1">
      <alignment horizontal="left" vertical="top"/>
    </xf>
    <xf numFmtId="0" fontId="19" fillId="0" borderId="4" xfId="0" applyFont="1" applyBorder="1" applyAlignment="1">
      <alignment vertical="top" wrapText="1"/>
    </xf>
    <xf numFmtId="0" fontId="16" fillId="0" borderId="26" xfId="5" applyFill="1" applyBorder="1" applyAlignment="1">
      <alignment vertical="top" wrapText="1"/>
    </xf>
    <xf numFmtId="0" fontId="24" fillId="0" borderId="26" xfId="5" applyFont="1" applyFill="1" applyBorder="1" applyAlignment="1">
      <alignment vertical="top" wrapText="1"/>
    </xf>
    <xf numFmtId="0" fontId="17" fillId="6" borderId="19" xfId="2" applyFont="1" applyFill="1" applyBorder="1" applyAlignment="1">
      <alignment horizontal="left" vertical="top" wrapText="1"/>
    </xf>
    <xf numFmtId="164" fontId="1" fillId="4" borderId="17" xfId="3" applyNumberFormat="1" applyFont="1" applyBorder="1" applyAlignment="1" applyProtection="1">
      <alignment horizontal="left" wrapText="1"/>
      <protection locked="0"/>
    </xf>
    <xf numFmtId="0" fontId="14" fillId="12" borderId="30" xfId="0" applyFont="1" applyFill="1" applyBorder="1" applyAlignment="1">
      <alignment horizontal="left" vertical="top" wrapText="1"/>
    </xf>
    <xf numFmtId="0" fontId="14" fillId="0" borderId="45" xfId="0" applyFont="1" applyBorder="1" applyAlignment="1">
      <alignment horizontal="center" vertical="top" wrapText="1"/>
    </xf>
    <xf numFmtId="0" fontId="12" fillId="12" borderId="45" xfId="0" applyFont="1" applyFill="1" applyBorder="1" applyAlignment="1">
      <alignment horizontal="left" wrapText="1"/>
    </xf>
    <xf numFmtId="0" fontId="3" fillId="2" borderId="10" xfId="1" applyFont="1" applyBorder="1" applyAlignment="1" applyProtection="1">
      <alignment horizontal="left" vertical="top"/>
    </xf>
    <xf numFmtId="0" fontId="3" fillId="2" borderId="11" xfId="1" applyFont="1" applyBorder="1" applyAlignment="1" applyProtection="1">
      <alignment horizontal="left" vertical="top"/>
    </xf>
    <xf numFmtId="0" fontId="2" fillId="2" borderId="9" xfId="1" applyBorder="1" applyAlignment="1" applyProtection="1">
      <alignment horizontal="center"/>
    </xf>
    <xf numFmtId="0" fontId="2" fillId="2" borderId="10" xfId="1" applyBorder="1" applyAlignment="1" applyProtection="1">
      <alignment horizontal="center"/>
    </xf>
    <xf numFmtId="0" fontId="6" fillId="6" borderId="14" xfId="1" applyFont="1" applyFill="1" applyBorder="1" applyAlignment="1" applyProtection="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9" xfId="0" applyFont="1" applyFill="1" applyBorder="1" applyAlignment="1">
      <alignment horizontal="center" vertical="center"/>
    </xf>
    <xf numFmtId="0" fontId="6" fillId="6" borderId="0" xfId="0" applyFont="1" applyFill="1" applyAlignment="1">
      <alignment horizontal="center" vertical="center"/>
    </xf>
    <xf numFmtId="0" fontId="6" fillId="6" borderId="20" xfId="0" applyFont="1" applyFill="1" applyBorder="1" applyAlignment="1">
      <alignment horizontal="center" vertical="center"/>
    </xf>
    <xf numFmtId="0" fontId="5" fillId="8" borderId="17"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4" fillId="5" borderId="9" xfId="4" applyBorder="1" applyAlignment="1" applyProtection="1">
      <alignment horizontal="center"/>
    </xf>
    <xf numFmtId="0" fontId="4" fillId="5" borderId="10" xfId="4" applyBorder="1" applyAlignment="1" applyProtection="1">
      <alignment horizontal="center"/>
    </xf>
    <xf numFmtId="0" fontId="4" fillId="5" borderId="11" xfId="4" applyBorder="1" applyAlignment="1" applyProtection="1">
      <alignment horizontal="center"/>
    </xf>
    <xf numFmtId="0" fontId="12" fillId="0" borderId="1" xfId="0" applyFont="1" applyBorder="1" applyAlignment="1">
      <alignment horizontal="left" vertical="top" wrapText="1"/>
    </xf>
    <xf numFmtId="0" fontId="14" fillId="0" borderId="38" xfId="0" applyFont="1" applyBorder="1" applyAlignment="1">
      <alignment horizontal="center" vertical="top" wrapText="1"/>
    </xf>
    <xf numFmtId="0" fontId="14" fillId="0" borderId="41" xfId="0" applyFont="1" applyBorder="1" applyAlignment="1">
      <alignment horizontal="center" vertical="top" wrapText="1"/>
    </xf>
    <xf numFmtId="0" fontId="14" fillId="0" borderId="31" xfId="0" applyFont="1" applyBorder="1" applyAlignment="1">
      <alignment horizontal="center" vertical="top" wrapText="1"/>
    </xf>
    <xf numFmtId="0" fontId="12" fillId="0" borderId="38" xfId="0" applyFont="1" applyBorder="1" applyAlignment="1">
      <alignment horizontal="left" vertical="top" wrapText="1"/>
    </xf>
    <xf numFmtId="0" fontId="12" fillId="0" borderId="39" xfId="0" applyFont="1" applyBorder="1" applyAlignment="1">
      <alignment horizontal="left" vertical="top" wrapText="1"/>
    </xf>
    <xf numFmtId="0" fontId="12" fillId="0" borderId="40" xfId="0" applyFont="1" applyBorder="1" applyAlignment="1">
      <alignment horizontal="left" vertical="top" wrapText="1"/>
    </xf>
    <xf numFmtId="0" fontId="14" fillId="0" borderId="1" xfId="0" applyFont="1" applyBorder="1" applyAlignment="1">
      <alignment horizontal="left" vertical="top" wrapText="1"/>
    </xf>
    <xf numFmtId="0" fontId="13" fillId="0" borderId="1" xfId="0" applyFont="1" applyBorder="1" applyAlignment="1">
      <alignment horizontal="left" vertical="top" wrapText="1"/>
    </xf>
    <xf numFmtId="0" fontId="12" fillId="12" borderId="34" xfId="0" applyFont="1" applyFill="1" applyBorder="1" applyAlignment="1">
      <alignment horizontal="left" wrapText="1"/>
    </xf>
    <xf numFmtId="0" fontId="12" fillId="12" borderId="32" xfId="0" applyFont="1" applyFill="1" applyBorder="1" applyAlignment="1">
      <alignment horizontal="left" wrapText="1"/>
    </xf>
    <xf numFmtId="0" fontId="12" fillId="12" borderId="33" xfId="0" applyFont="1" applyFill="1" applyBorder="1" applyAlignment="1">
      <alignment horizontal="left" wrapText="1"/>
    </xf>
    <xf numFmtId="0" fontId="14" fillId="0" borderId="1" xfId="0" applyFont="1" applyBorder="1" applyAlignment="1">
      <alignment horizontal="center" vertical="top" wrapText="1"/>
    </xf>
    <xf numFmtId="0" fontId="13" fillId="0" borderId="39" xfId="0" applyFont="1" applyBorder="1" applyAlignment="1">
      <alignment horizontal="left" vertical="top" wrapText="1"/>
    </xf>
    <xf numFmtId="0" fontId="15" fillId="0" borderId="1" xfId="0" applyFont="1" applyBorder="1" applyAlignment="1">
      <alignment horizontal="left" vertical="top" wrapText="1"/>
    </xf>
    <xf numFmtId="0" fontId="12" fillId="12" borderId="31" xfId="0" applyFont="1" applyFill="1" applyBorder="1" applyAlignment="1">
      <alignment horizontal="left" wrapText="1"/>
    </xf>
    <xf numFmtId="0" fontId="12" fillId="12" borderId="35" xfId="0" applyFont="1" applyFill="1" applyBorder="1" applyAlignment="1">
      <alignment horizontal="left" wrapText="1"/>
    </xf>
    <xf numFmtId="0" fontId="12" fillId="12" borderId="36" xfId="0" applyFont="1" applyFill="1" applyBorder="1" applyAlignment="1">
      <alignment horizontal="left" wrapText="1"/>
    </xf>
    <xf numFmtId="0" fontId="14" fillId="0" borderId="37" xfId="0" applyFont="1" applyBorder="1" applyAlignment="1">
      <alignment horizontal="center" vertical="top" wrapText="1"/>
    </xf>
    <xf numFmtId="0" fontId="13" fillId="0" borderId="38" xfId="0" applyFont="1" applyBorder="1" applyAlignment="1">
      <alignment horizontal="left" vertical="top" wrapText="1" indent="1"/>
    </xf>
    <xf numFmtId="0" fontId="13" fillId="0" borderId="39" xfId="0" applyFont="1" applyBorder="1" applyAlignment="1">
      <alignment horizontal="left" vertical="top" wrapText="1" indent="1"/>
    </xf>
    <xf numFmtId="0" fontId="13" fillId="0" borderId="40" xfId="0" applyFont="1" applyBorder="1" applyAlignment="1">
      <alignment horizontal="left" vertical="top" wrapText="1" indent="1"/>
    </xf>
    <xf numFmtId="0" fontId="12" fillId="0" borderId="35" xfId="0" applyFont="1" applyBorder="1" applyAlignment="1">
      <alignment horizontal="left" vertical="top" wrapText="1" indent="1"/>
    </xf>
    <xf numFmtId="0" fontId="12" fillId="0" borderId="36" xfId="0" applyFont="1" applyBorder="1" applyAlignment="1">
      <alignment horizontal="left" vertical="top" wrapText="1" indent="1"/>
    </xf>
    <xf numFmtId="0" fontId="15" fillId="0" borderId="35" xfId="0" applyFont="1" applyBorder="1" applyAlignment="1">
      <alignment horizontal="left" vertical="top" wrapText="1"/>
    </xf>
    <xf numFmtId="0" fontId="15" fillId="0" borderId="36" xfId="0" applyFont="1" applyBorder="1" applyAlignment="1">
      <alignment horizontal="left" vertical="top" wrapText="1"/>
    </xf>
    <xf numFmtId="0" fontId="12" fillId="0" borderId="35" xfId="0" applyFont="1" applyBorder="1" applyAlignment="1">
      <alignment horizontal="left" vertical="top" wrapText="1"/>
    </xf>
    <xf numFmtId="0" fontId="12" fillId="0" borderId="36" xfId="0" applyFont="1" applyBorder="1" applyAlignment="1">
      <alignment horizontal="left" vertical="top" wrapText="1"/>
    </xf>
    <xf numFmtId="0" fontId="14" fillId="0" borderId="1" xfId="0" applyFont="1" applyBorder="1" applyAlignment="1">
      <alignment horizontal="left" vertical="top" wrapText="1" indent="3"/>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2" fillId="0" borderId="28" xfId="0" applyFont="1" applyBorder="1" applyAlignment="1">
      <alignment horizontal="left" vertical="top" wrapText="1"/>
    </xf>
    <xf numFmtId="0" fontId="12" fillId="0" borderId="27" xfId="0" applyFont="1" applyBorder="1" applyAlignment="1">
      <alignment horizontal="left" vertical="top" wrapText="1"/>
    </xf>
    <xf numFmtId="0" fontId="11" fillId="0" borderId="0" xfId="0" applyFont="1" applyAlignment="1">
      <alignment horizontal="center" vertical="top"/>
    </xf>
    <xf numFmtId="0" fontId="13" fillId="0" borderId="28" xfId="0" applyFont="1" applyBorder="1" applyAlignment="1">
      <alignment horizontal="left" vertical="top" wrapText="1"/>
    </xf>
    <xf numFmtId="0" fontId="13" fillId="0" borderId="29" xfId="0" applyFont="1" applyBorder="1" applyAlignment="1">
      <alignment horizontal="left" vertical="top" wrapText="1"/>
    </xf>
    <xf numFmtId="0" fontId="13" fillId="0" borderId="27" xfId="0" applyFont="1" applyBorder="1" applyAlignment="1">
      <alignment horizontal="left" vertical="top" wrapText="1"/>
    </xf>
    <xf numFmtId="0" fontId="14" fillId="12" borderId="31" xfId="0" applyFont="1" applyFill="1" applyBorder="1" applyAlignment="1">
      <alignment horizontal="center" vertical="top" wrapText="1"/>
    </xf>
    <xf numFmtId="0" fontId="14" fillId="12" borderId="32" xfId="0" applyFont="1" applyFill="1" applyBorder="1" applyAlignment="1">
      <alignment horizontal="center" vertical="top" wrapText="1"/>
    </xf>
    <xf numFmtId="0" fontId="14" fillId="12" borderId="33" xfId="0" applyFont="1" applyFill="1" applyBorder="1" applyAlignment="1">
      <alignment horizontal="center" vertical="top" wrapText="1"/>
    </xf>
    <xf numFmtId="0" fontId="12" fillId="0" borderId="0" xfId="0" applyFont="1" applyAlignment="1">
      <alignment horizontal="left" wrapText="1"/>
    </xf>
    <xf numFmtId="0" fontId="12" fillId="0" borderId="0" xfId="0" applyFont="1" applyAlignment="1">
      <alignment vertical="top" wrapText="1"/>
    </xf>
    <xf numFmtId="0" fontId="0" fillId="0" borderId="0" xfId="0" applyAlignment="1">
      <alignment vertical="top"/>
    </xf>
    <xf numFmtId="0" fontId="12" fillId="0" borderId="0" xfId="0" applyFont="1" applyAlignment="1">
      <alignment horizontal="left" vertical="top" wrapText="1"/>
    </xf>
    <xf numFmtId="0" fontId="1" fillId="4" borderId="17" xfId="3" applyFont="1" applyBorder="1" applyAlignment="1">
      <alignment horizontal="left"/>
    </xf>
    <xf numFmtId="0" fontId="1" fillId="4" borderId="18" xfId="3" applyFont="1" applyBorder="1" applyAlignment="1">
      <alignment horizontal="left"/>
    </xf>
    <xf numFmtId="0" fontId="3" fillId="2" borderId="10" xfId="1" applyFont="1" applyBorder="1" applyAlignment="1">
      <alignment horizontal="left" vertical="center"/>
    </xf>
    <xf numFmtId="0" fontId="3" fillId="2" borderId="11" xfId="1" applyFont="1" applyBorder="1" applyAlignment="1">
      <alignment horizontal="left" vertical="center"/>
    </xf>
    <xf numFmtId="0" fontId="2" fillId="2" borderId="9" xfId="1" applyBorder="1" applyAlignment="1">
      <alignment horizontal="center"/>
    </xf>
    <xf numFmtId="0" fontId="2" fillId="2" borderId="10" xfId="1" applyBorder="1" applyAlignment="1">
      <alignment horizontal="center"/>
    </xf>
    <xf numFmtId="0" fontId="10" fillId="2" borderId="14" xfId="1" applyFont="1" applyBorder="1" applyAlignment="1">
      <alignment horizontal="center" vertical="top" wrapText="1"/>
    </xf>
    <xf numFmtId="0" fontId="0" fillId="0" borderId="15" xfId="0" applyBorder="1" applyAlignment="1">
      <alignment horizontal="center" vertical="top"/>
    </xf>
    <xf numFmtId="0" fontId="0" fillId="0" borderId="16" xfId="0" applyBorder="1" applyAlignment="1">
      <alignment horizontal="center" vertical="top"/>
    </xf>
    <xf numFmtId="0" fontId="0" fillId="0" borderId="19" xfId="0" applyBorder="1" applyAlignment="1">
      <alignment horizontal="center" vertical="top"/>
    </xf>
    <xf numFmtId="0" fontId="0" fillId="0" borderId="0" xfId="0" applyAlignment="1">
      <alignment horizontal="center" vertical="top"/>
    </xf>
    <xf numFmtId="0" fontId="0" fillId="0" borderId="20" xfId="0" applyBorder="1" applyAlignment="1">
      <alignment horizontal="center" vertical="top"/>
    </xf>
    <xf numFmtId="0" fontId="9" fillId="0" borderId="0" xfId="0" applyFont="1"/>
    <xf numFmtId="0" fontId="0" fillId="0" borderId="0" xfId="0"/>
    <xf numFmtId="0" fontId="1" fillId="4" borderId="7" xfId="3" applyFont="1" applyBorder="1" applyAlignment="1">
      <alignment horizontal="left"/>
    </xf>
    <xf numFmtId="0" fontId="1" fillId="4" borderId="8" xfId="3" applyFont="1" applyBorder="1" applyAlignment="1">
      <alignment horizontal="left"/>
    </xf>
  </cellXfs>
  <cellStyles count="6">
    <cellStyle name="20% - Accent1" xfId="1" builtinId="30"/>
    <cellStyle name="20% - Accent3" xfId="3" builtinId="38"/>
    <cellStyle name="40% - Accent5" xfId="2" builtinId="47"/>
    <cellStyle name="Accent3" xfId="4" builtinId="37"/>
    <cellStyle name="Hyperlink" xfId="5" builtinId="8"/>
    <cellStyle name="Normal" xfId="0" builtinId="0"/>
  </cellStyles>
  <dxfs count="7">
    <dxf>
      <font>
        <color rgb="FF9C0006"/>
      </font>
      <fill>
        <patternFill>
          <bgColor rgb="FFFFC7CE"/>
        </patternFill>
      </fill>
    </dxf>
    <dxf>
      <fill>
        <patternFill>
          <bgColor rgb="FFFF0000"/>
        </patternFill>
      </fill>
    </dxf>
    <dxf>
      <font>
        <b/>
        <i val="0"/>
        <color auto="1"/>
      </font>
      <fill>
        <patternFill>
          <fgColor auto="1"/>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 Id="rId4" Type="http://schemas.microsoft.com/office/2007/relationships/hdphoto" Target="../media/hdphoto3.wdp"/></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857250</xdr:colOff>
      <xdr:row>0</xdr:row>
      <xdr:rowOff>396419</xdr:rowOff>
    </xdr:to>
    <xdr:pic>
      <xdr:nvPicPr>
        <xdr:cNvPr id="3" name="Picture 2">
          <a:extLst>
            <a:ext uri="{FF2B5EF4-FFF2-40B4-BE49-F238E27FC236}">
              <a16:creationId xmlns:a16="http://schemas.microsoft.com/office/drawing/2014/main" id="{4FE05AF3-5B16-57D5-1DDB-812D84A591E4}"/>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0" y="0"/>
          <a:ext cx="2409825" cy="390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152399</xdr:rowOff>
    </xdr:from>
    <xdr:to>
      <xdr:col>14</xdr:col>
      <xdr:colOff>445770</xdr:colOff>
      <xdr:row>33</xdr:row>
      <xdr:rowOff>47625</xdr:rowOff>
    </xdr:to>
    <xdr:pic>
      <xdr:nvPicPr>
        <xdr:cNvPr id="4" name="Picture 3">
          <a:extLst>
            <a:ext uri="{FF2B5EF4-FFF2-40B4-BE49-F238E27FC236}">
              <a16:creationId xmlns:a16="http://schemas.microsoft.com/office/drawing/2014/main" id="{D1DCE68B-AEBB-B55A-194F-ACC25C3A6B6A}"/>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5269" t="10313" r="5633" b="14061"/>
        <a:stretch/>
      </xdr:blipFill>
      <xdr:spPr>
        <a:xfrm>
          <a:off x="0" y="152399"/>
          <a:ext cx="8980170" cy="5867401"/>
        </a:xfrm>
        <a:prstGeom prst="rect">
          <a:avLst/>
        </a:prstGeom>
      </xdr:spPr>
    </xdr:pic>
    <xdr:clientData/>
  </xdr:twoCellAnchor>
  <xdr:twoCellAnchor editAs="oneCell">
    <xdr:from>
      <xdr:col>0</xdr:col>
      <xdr:colOff>0</xdr:colOff>
      <xdr:row>33</xdr:row>
      <xdr:rowOff>19050</xdr:rowOff>
    </xdr:from>
    <xdr:to>
      <xdr:col>14</xdr:col>
      <xdr:colOff>419922</xdr:colOff>
      <xdr:row>50</xdr:row>
      <xdr:rowOff>87630</xdr:rowOff>
    </xdr:to>
    <xdr:pic>
      <xdr:nvPicPr>
        <xdr:cNvPr id="6" name="Picture 5">
          <a:extLst>
            <a:ext uri="{FF2B5EF4-FFF2-40B4-BE49-F238E27FC236}">
              <a16:creationId xmlns:a16="http://schemas.microsoft.com/office/drawing/2014/main" id="{236CE47F-CE6F-1FF4-87A3-6803F5B803FA}"/>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l="5392" t="11527" r="5882" b="47846"/>
        <a:stretch/>
      </xdr:blipFill>
      <xdr:spPr>
        <a:xfrm>
          <a:off x="0" y="5991225"/>
          <a:ext cx="8954322" cy="3145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12</xdr:row>
      <xdr:rowOff>36172</xdr:rowOff>
    </xdr:from>
    <xdr:to>
      <xdr:col>1</xdr:col>
      <xdr:colOff>1010570</xdr:colOff>
      <xdr:row>12</xdr:row>
      <xdr:rowOff>458164</xdr:rowOff>
    </xdr:to>
    <xdr:pic>
      <xdr:nvPicPr>
        <xdr:cNvPr id="5" name="Picture 4">
          <a:extLst>
            <a:ext uri="{FF2B5EF4-FFF2-40B4-BE49-F238E27FC236}">
              <a16:creationId xmlns:a16="http://schemas.microsoft.com/office/drawing/2014/main" id="{7A5F8CD5-DB94-CD1B-B190-319A59C074AE}"/>
            </a:ext>
          </a:extLst>
        </xdr:cNvPr>
        <xdr:cNvPicPr>
          <a:picLocks noChangeAspect="1"/>
        </xdr:cNvPicPr>
      </xdr:nvPicPr>
      <xdr:blipFill>
        <a:blip xmlns:r="http://schemas.openxmlformats.org/officeDocument/2006/relationships" r:embed="rId1"/>
        <a:stretch>
          <a:fillRect/>
        </a:stretch>
      </xdr:blipFill>
      <xdr:spPr>
        <a:xfrm>
          <a:off x="1" y="2978071"/>
          <a:ext cx="2565917" cy="4219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aaspr.ca/sites/default/files/2021-07/National-Audiology-Competency-Profile-copyright.pdf" TargetMode="External"/><Relationship Id="rId1" Type="http://schemas.openxmlformats.org/officeDocument/2006/relationships/hyperlink" Target="https://caaspr.ca/sites/default/files/2021-07/National-Speech-Language-Pathology-Competency-Profile-copyright.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63EC-2453-4D86-8B35-A778246C137D}">
  <dimension ref="B2:C32"/>
  <sheetViews>
    <sheetView workbookViewId="0">
      <selection activeCell="D45" sqref="D45"/>
    </sheetView>
  </sheetViews>
  <sheetFormatPr defaultColWidth="8.85546875" defaultRowHeight="18.75"/>
  <cols>
    <col min="1" max="1" width="8.85546875" style="110"/>
    <col min="2" max="2" width="100.85546875" style="109" customWidth="1"/>
    <col min="3" max="16384" width="8.85546875" style="110"/>
  </cols>
  <sheetData>
    <row r="2" spans="2:2">
      <c r="B2" s="111" t="s">
        <v>161</v>
      </c>
    </row>
    <row r="3" spans="2:2">
      <c r="B3" s="112"/>
    </row>
    <row r="4" spans="2:2" ht="150">
      <c r="B4" s="113" t="s">
        <v>164</v>
      </c>
    </row>
    <row r="5" spans="2:2">
      <c r="B5" s="113"/>
    </row>
    <row r="6" spans="2:2">
      <c r="B6" s="114" t="s">
        <v>162</v>
      </c>
    </row>
    <row r="7" spans="2:2" ht="75">
      <c r="B7" s="115" t="s">
        <v>167</v>
      </c>
    </row>
    <row r="8" spans="2:2" ht="93.75">
      <c r="B8" s="115" t="s">
        <v>181</v>
      </c>
    </row>
    <row r="9" spans="2:2" ht="37.5">
      <c r="B9" s="115" t="s">
        <v>168</v>
      </c>
    </row>
    <row r="10" spans="2:2" ht="75">
      <c r="B10" s="115" t="s">
        <v>169</v>
      </c>
    </row>
    <row r="11" spans="2:2" ht="75">
      <c r="B11" s="115" t="s">
        <v>170</v>
      </c>
    </row>
    <row r="12" spans="2:2">
      <c r="B12" s="113"/>
    </row>
    <row r="13" spans="2:2">
      <c r="B13" s="114" t="s">
        <v>163</v>
      </c>
    </row>
    <row r="14" spans="2:2" ht="37.5">
      <c r="B14" s="115" t="s">
        <v>171</v>
      </c>
    </row>
    <row r="15" spans="2:2" ht="56.25">
      <c r="B15" s="115" t="s">
        <v>172</v>
      </c>
    </row>
    <row r="16" spans="2:2" ht="75">
      <c r="B16" s="115" t="s">
        <v>173</v>
      </c>
    </row>
    <row r="17" spans="2:3" ht="113.25">
      <c r="B17" s="116" t="s">
        <v>174</v>
      </c>
    </row>
    <row r="18" spans="2:3" ht="56.25">
      <c r="B18" s="115" t="s">
        <v>175</v>
      </c>
    </row>
    <row r="19" spans="2:3" ht="75">
      <c r="B19" s="115" t="s">
        <v>176</v>
      </c>
    </row>
    <row r="20" spans="2:3" ht="75">
      <c r="B20" s="115" t="s">
        <v>177</v>
      </c>
    </row>
    <row r="21" spans="2:3" ht="112.5">
      <c r="B21" s="113" t="s">
        <v>180</v>
      </c>
    </row>
    <row r="22" spans="2:3" ht="30" customHeight="1">
      <c r="B22" s="123" t="s">
        <v>178</v>
      </c>
    </row>
    <row r="23" spans="2:3">
      <c r="B23" s="122" t="s">
        <v>179</v>
      </c>
    </row>
    <row r="24" spans="2:3" ht="37.5">
      <c r="B24" s="115" t="s">
        <v>188</v>
      </c>
    </row>
    <row r="25" spans="2:3">
      <c r="B25" s="115"/>
    </row>
    <row r="26" spans="2:3">
      <c r="B26" s="117" t="s">
        <v>165</v>
      </c>
      <c r="C26" s="118"/>
    </row>
    <row r="27" spans="2:3">
      <c r="B27" s="113"/>
    </row>
    <row r="28" spans="2:3" ht="37.5">
      <c r="B28" s="117" t="s">
        <v>166</v>
      </c>
      <c r="C28" s="118"/>
    </row>
    <row r="29" spans="2:3">
      <c r="B29" s="117"/>
    </row>
    <row r="30" spans="2:3" ht="37.5">
      <c r="B30" s="119" t="s">
        <v>189</v>
      </c>
      <c r="C30" s="120"/>
    </row>
    <row r="31" spans="2:3">
      <c r="B31" s="117"/>
    </row>
    <row r="32" spans="2:3">
      <c r="B32" s="121" t="s">
        <v>190</v>
      </c>
      <c r="C32" s="118"/>
    </row>
  </sheetData>
  <sheetProtection algorithmName="SHA-512" hashValue="DN/tTAJhDjuakwCXuvftuW8XKgCeyiX2TCBFJ0D5hH4Uu8alB0ty1UyE+TKITs3ewpuG+XVwBin7POhcBzpWyg==" saltValue="y/XDuOOx81jkxwZGgmk2SQ==" spinCount="100000" sheet="1" objects="1" scenarios="1" selectLockedCells="1" selectUnlockedCells="1"/>
  <hyperlinks>
    <hyperlink ref="B22" r:id="rId1" xr:uid="{44232517-6728-4DD3-900A-F4E50E838405}"/>
    <hyperlink ref="B23" r:id="rId2" xr:uid="{FB6FFA5A-0DB9-44F7-BBE6-2C8BDE2B9D1D}"/>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1"/>
  <sheetViews>
    <sheetView tabSelected="1" zoomScaleNormal="100" workbookViewId="0">
      <pane ySplit="5" topLeftCell="A6" activePane="bottomLeft" state="frozen"/>
      <selection activeCell="D45" sqref="D45"/>
      <selection pane="bottomLeft" activeCell="A6" sqref="A6:D34"/>
    </sheetView>
  </sheetViews>
  <sheetFormatPr defaultColWidth="8.7109375" defaultRowHeight="15"/>
  <cols>
    <col min="1" max="1" width="22.7109375" customWidth="1"/>
    <col min="2" max="2" width="25.7109375" customWidth="1"/>
    <col min="3" max="3" width="22.7109375" customWidth="1"/>
    <col min="4" max="4" width="12.140625" style="1" bestFit="1" customWidth="1"/>
    <col min="5" max="6" width="17.7109375" style="1" customWidth="1"/>
    <col min="7" max="7" width="40.7109375" customWidth="1"/>
    <col min="8" max="8" width="13.7109375" customWidth="1"/>
    <col min="9" max="9" width="8.7109375" hidden="1" customWidth="1"/>
    <col min="10" max="10" width="13.7109375" customWidth="1"/>
  </cols>
  <sheetData>
    <row r="1" spans="1:9" ht="35.1" customHeight="1" thickBot="1">
      <c r="A1" s="131"/>
      <c r="B1" s="132"/>
      <c r="C1" s="129" t="s">
        <v>6</v>
      </c>
      <c r="D1" s="129"/>
      <c r="E1" s="129"/>
      <c r="F1" s="129"/>
      <c r="G1" s="129"/>
      <c r="H1" s="130"/>
      <c r="I1">
        <f>IF(B2="",1,2)</f>
        <v>1</v>
      </c>
    </row>
    <row r="2" spans="1:9" ht="17.100000000000001" customHeight="1">
      <c r="A2" s="22" t="s">
        <v>1</v>
      </c>
      <c r="B2" s="30"/>
      <c r="C2" s="31"/>
      <c r="D2" s="23" t="s">
        <v>7</v>
      </c>
      <c r="E2" s="7"/>
      <c r="F2" s="133" t="s">
        <v>21</v>
      </c>
      <c r="G2" s="134"/>
      <c r="H2" s="135"/>
    </row>
    <row r="3" spans="1:9" ht="37.5" customHeight="1" thickBot="1">
      <c r="A3" s="22" t="s">
        <v>0</v>
      </c>
      <c r="B3" s="125"/>
      <c r="C3" s="32"/>
      <c r="D3" s="24" t="s">
        <v>22</v>
      </c>
      <c r="E3" s="35">
        <f>D61</f>
        <v>0</v>
      </c>
      <c r="F3" s="136"/>
      <c r="G3" s="137"/>
      <c r="H3" s="138"/>
      <c r="I3">
        <f>IF(B3&lt;1,1,2)</f>
        <v>1</v>
      </c>
    </row>
    <row r="4" spans="1:9" ht="37.5" customHeight="1">
      <c r="A4" s="139" t="str">
        <f>Summarization!N79</f>
        <v>Begin entering your information</v>
      </c>
      <c r="B4" s="140"/>
      <c r="C4" s="140"/>
      <c r="D4" s="140"/>
      <c r="E4" s="140"/>
      <c r="F4" s="140"/>
      <c r="G4" s="141"/>
      <c r="H4" s="34"/>
    </row>
    <row r="5" spans="1:9" s="108" customFormat="1" ht="58.35" customHeight="1">
      <c r="A5" s="95" t="s">
        <v>158</v>
      </c>
      <c r="B5" s="95" t="s">
        <v>159</v>
      </c>
      <c r="C5" s="95" t="s">
        <v>160</v>
      </c>
      <c r="D5" s="95" t="s">
        <v>4</v>
      </c>
      <c r="E5" s="95" t="s">
        <v>2</v>
      </c>
      <c r="F5" s="95" t="s">
        <v>3</v>
      </c>
      <c r="G5" s="95" t="s">
        <v>186</v>
      </c>
      <c r="H5" s="95" t="s">
        <v>20</v>
      </c>
    </row>
    <row r="6" spans="1:9" ht="27.95" customHeight="1">
      <c r="A6" s="8"/>
      <c r="B6" s="33"/>
      <c r="C6" s="33"/>
      <c r="D6" s="10"/>
      <c r="E6" s="11"/>
      <c r="F6" s="12"/>
      <c r="G6" s="9"/>
      <c r="H6" s="13"/>
    </row>
    <row r="7" spans="1:9">
      <c r="A7" s="14"/>
      <c r="B7" s="9"/>
      <c r="C7" s="9"/>
      <c r="D7" s="10"/>
      <c r="E7" s="11"/>
      <c r="F7" s="15"/>
      <c r="G7" s="9"/>
      <c r="H7" s="16"/>
    </row>
    <row r="8" spans="1:9">
      <c r="A8" s="14"/>
      <c r="B8" s="9"/>
      <c r="C8" s="9"/>
      <c r="D8" s="10"/>
      <c r="E8" s="11"/>
      <c r="F8" s="15"/>
      <c r="G8" s="9"/>
      <c r="H8" s="16"/>
    </row>
    <row r="9" spans="1:9">
      <c r="A9" s="14"/>
      <c r="B9" s="9"/>
      <c r="C9" s="9"/>
      <c r="D9" s="10"/>
      <c r="E9" s="11"/>
      <c r="F9" s="15"/>
      <c r="G9" s="9"/>
      <c r="H9" s="16"/>
    </row>
    <row r="10" spans="1:9">
      <c r="A10" s="14"/>
      <c r="B10" s="9"/>
      <c r="C10" s="9"/>
      <c r="D10" s="10"/>
      <c r="E10" s="11"/>
      <c r="F10" s="15"/>
      <c r="G10" s="9"/>
      <c r="H10" s="16"/>
    </row>
    <row r="11" spans="1:9">
      <c r="A11" s="14"/>
      <c r="B11" s="9"/>
      <c r="C11" s="9"/>
      <c r="D11" s="10"/>
      <c r="E11" s="11"/>
      <c r="F11" s="15"/>
      <c r="G11" s="9"/>
      <c r="H11" s="16"/>
    </row>
    <row r="12" spans="1:9">
      <c r="A12" s="14"/>
      <c r="B12" s="9"/>
      <c r="C12" s="9"/>
      <c r="D12" s="10"/>
      <c r="E12" s="11"/>
      <c r="F12" s="15"/>
      <c r="G12" s="9"/>
      <c r="H12" s="16"/>
    </row>
    <row r="13" spans="1:9">
      <c r="A13" s="14"/>
      <c r="B13" s="9"/>
      <c r="C13" s="9"/>
      <c r="D13" s="10"/>
      <c r="E13" s="11"/>
      <c r="F13" s="15"/>
      <c r="G13" s="9"/>
      <c r="H13" s="16"/>
    </row>
    <row r="14" spans="1:9">
      <c r="A14" s="14"/>
      <c r="B14" s="9"/>
      <c r="C14" s="9"/>
      <c r="D14" s="10"/>
      <c r="E14" s="11"/>
      <c r="F14" s="15"/>
      <c r="G14" s="9"/>
      <c r="H14" s="16"/>
    </row>
    <row r="15" spans="1:9">
      <c r="A15" s="14"/>
      <c r="B15" s="9"/>
      <c r="C15" s="9"/>
      <c r="D15" s="10"/>
      <c r="E15" s="11"/>
      <c r="F15" s="15"/>
      <c r="G15" s="9"/>
      <c r="H15" s="16"/>
    </row>
    <row r="16" spans="1:9">
      <c r="A16" s="14"/>
      <c r="B16" s="9"/>
      <c r="C16" s="9"/>
      <c r="D16" s="10"/>
      <c r="E16" s="11"/>
      <c r="F16" s="15"/>
      <c r="G16" s="9"/>
      <c r="H16" s="16"/>
    </row>
    <row r="17" spans="1:8">
      <c r="A17" s="14"/>
      <c r="B17" s="9"/>
      <c r="C17" s="9"/>
      <c r="D17" s="10"/>
      <c r="E17" s="9"/>
      <c r="F17" s="15"/>
      <c r="G17" s="9"/>
      <c r="H17" s="16"/>
    </row>
    <row r="18" spans="1:8">
      <c r="A18" s="14"/>
      <c r="B18" s="9"/>
      <c r="C18" s="9"/>
      <c r="D18" s="10"/>
      <c r="E18" s="9"/>
      <c r="F18" s="15"/>
      <c r="G18" s="9"/>
      <c r="H18" s="16"/>
    </row>
    <row r="19" spans="1:8">
      <c r="A19" s="14"/>
      <c r="B19" s="9"/>
      <c r="C19" s="9"/>
      <c r="D19" s="10"/>
      <c r="E19" s="9"/>
      <c r="F19" s="15"/>
      <c r="G19" s="9"/>
      <c r="H19" s="16"/>
    </row>
    <row r="20" spans="1:8">
      <c r="A20" s="14"/>
      <c r="B20" s="9"/>
      <c r="C20" s="9"/>
      <c r="D20" s="10"/>
      <c r="E20" s="9"/>
      <c r="F20" s="15"/>
      <c r="G20" s="9"/>
      <c r="H20" s="16"/>
    </row>
    <row r="21" spans="1:8">
      <c r="A21" s="14"/>
      <c r="B21" s="9"/>
      <c r="C21" s="9"/>
      <c r="D21" s="10"/>
      <c r="E21" s="9"/>
      <c r="F21" s="15"/>
      <c r="G21" s="9"/>
      <c r="H21" s="16"/>
    </row>
    <row r="22" spans="1:8">
      <c r="A22" s="14"/>
      <c r="B22" s="9"/>
      <c r="C22" s="9"/>
      <c r="D22" s="10"/>
      <c r="E22" s="9"/>
      <c r="F22" s="15"/>
      <c r="G22" s="9"/>
      <c r="H22" s="16"/>
    </row>
    <row r="23" spans="1:8">
      <c r="A23" s="14"/>
      <c r="B23" s="9"/>
      <c r="C23" s="9"/>
      <c r="D23" s="10"/>
      <c r="E23" s="9"/>
      <c r="F23" s="15"/>
      <c r="G23" s="9"/>
      <c r="H23" s="16"/>
    </row>
    <row r="24" spans="1:8">
      <c r="A24" s="14"/>
      <c r="B24" s="9"/>
      <c r="C24" s="9"/>
      <c r="D24" s="10"/>
      <c r="E24" s="9"/>
      <c r="F24" s="15"/>
      <c r="G24" s="9"/>
      <c r="H24" s="16"/>
    </row>
    <row r="25" spans="1:8">
      <c r="A25" s="14"/>
      <c r="B25" s="9"/>
      <c r="C25" s="9"/>
      <c r="D25" s="10"/>
      <c r="E25" s="9"/>
      <c r="F25" s="15"/>
      <c r="G25" s="9"/>
      <c r="H25" s="16"/>
    </row>
    <row r="26" spans="1:8">
      <c r="A26" s="14"/>
      <c r="B26" s="9"/>
      <c r="C26" s="9"/>
      <c r="D26" s="10"/>
      <c r="E26" s="9"/>
      <c r="F26" s="15"/>
      <c r="G26" s="9"/>
      <c r="H26" s="16"/>
    </row>
    <row r="27" spans="1:8">
      <c r="A27" s="14"/>
      <c r="B27" s="9"/>
      <c r="C27" s="9"/>
      <c r="D27" s="10"/>
      <c r="E27" s="9"/>
      <c r="F27" s="15"/>
      <c r="G27" s="9"/>
      <c r="H27" s="16"/>
    </row>
    <row r="28" spans="1:8">
      <c r="A28" s="14"/>
      <c r="B28" s="9"/>
      <c r="C28" s="9"/>
      <c r="D28" s="10"/>
      <c r="E28" s="9"/>
      <c r="F28" s="15"/>
      <c r="G28" s="9"/>
      <c r="H28" s="16"/>
    </row>
    <row r="29" spans="1:8">
      <c r="A29" s="14"/>
      <c r="B29" s="9"/>
      <c r="C29" s="9"/>
      <c r="D29" s="10"/>
      <c r="E29" s="9"/>
      <c r="F29" s="15"/>
      <c r="G29" s="9"/>
      <c r="H29" s="16"/>
    </row>
    <row r="30" spans="1:8">
      <c r="A30" s="14"/>
      <c r="B30" s="9"/>
      <c r="C30" s="9"/>
      <c r="D30" s="10"/>
      <c r="E30" s="9"/>
      <c r="F30" s="15"/>
      <c r="G30" s="9"/>
      <c r="H30" s="16"/>
    </row>
    <row r="31" spans="1:8">
      <c r="A31" s="14"/>
      <c r="B31" s="9"/>
      <c r="C31" s="9"/>
      <c r="D31" s="10"/>
      <c r="E31" s="9"/>
      <c r="F31" s="15"/>
      <c r="G31" s="9"/>
      <c r="H31" s="16"/>
    </row>
    <row r="32" spans="1:8">
      <c r="A32" s="14"/>
      <c r="B32" s="9"/>
      <c r="C32" s="9"/>
      <c r="D32" s="10"/>
      <c r="E32" s="9"/>
      <c r="F32" s="15"/>
      <c r="G32" s="9"/>
      <c r="H32" s="16"/>
    </row>
    <row r="33" spans="1:8">
      <c r="A33" s="14"/>
      <c r="B33" s="9"/>
      <c r="C33" s="9"/>
      <c r="D33" s="10"/>
      <c r="E33" s="9"/>
      <c r="F33" s="15"/>
      <c r="G33" s="9"/>
      <c r="H33" s="16"/>
    </row>
    <row r="34" spans="1:8">
      <c r="A34" s="14"/>
      <c r="B34" s="9"/>
      <c r="C34" s="9"/>
      <c r="D34" s="10"/>
      <c r="E34" s="9"/>
      <c r="F34" s="15"/>
      <c r="G34" s="9"/>
      <c r="H34" s="16"/>
    </row>
    <row r="35" spans="1:8">
      <c r="A35" s="14"/>
      <c r="B35" s="9"/>
      <c r="C35" s="9"/>
      <c r="D35" s="10"/>
      <c r="E35" s="9"/>
      <c r="F35" s="15"/>
      <c r="G35" s="9"/>
      <c r="H35" s="16"/>
    </row>
    <row r="36" spans="1:8">
      <c r="A36" s="14"/>
      <c r="B36" s="9"/>
      <c r="C36" s="9"/>
      <c r="D36" s="10"/>
      <c r="E36" s="9"/>
      <c r="F36" s="15"/>
      <c r="G36" s="9"/>
      <c r="H36" s="16"/>
    </row>
    <row r="37" spans="1:8">
      <c r="A37" s="14"/>
      <c r="B37" s="9"/>
      <c r="C37" s="9"/>
      <c r="D37" s="10"/>
      <c r="E37" s="9"/>
      <c r="F37" s="15"/>
      <c r="G37" s="9"/>
      <c r="H37" s="16"/>
    </row>
    <row r="38" spans="1:8">
      <c r="A38" s="14"/>
      <c r="B38" s="9"/>
      <c r="C38" s="9"/>
      <c r="D38" s="10"/>
      <c r="E38" s="9"/>
      <c r="F38" s="15"/>
      <c r="G38" s="9"/>
      <c r="H38" s="16"/>
    </row>
    <row r="39" spans="1:8">
      <c r="A39" s="14"/>
      <c r="B39" s="9"/>
      <c r="C39" s="9"/>
      <c r="D39" s="10"/>
      <c r="E39" s="9"/>
      <c r="F39" s="15"/>
      <c r="G39" s="9"/>
      <c r="H39" s="16"/>
    </row>
    <row r="40" spans="1:8">
      <c r="A40" s="14"/>
      <c r="B40" s="9"/>
      <c r="C40" s="9"/>
      <c r="D40" s="10"/>
      <c r="E40" s="9"/>
      <c r="F40" s="15"/>
      <c r="G40" s="9"/>
      <c r="H40" s="16"/>
    </row>
    <row r="41" spans="1:8">
      <c r="A41" s="14"/>
      <c r="B41" s="9"/>
      <c r="C41" s="9"/>
      <c r="D41" s="10"/>
      <c r="E41" s="9"/>
      <c r="F41" s="15"/>
      <c r="G41" s="9"/>
      <c r="H41" s="16"/>
    </row>
    <row r="42" spans="1:8">
      <c r="A42" s="14"/>
      <c r="B42" s="9"/>
      <c r="C42" s="9"/>
      <c r="D42" s="10"/>
      <c r="E42" s="9"/>
      <c r="F42" s="15"/>
      <c r="G42" s="9"/>
      <c r="H42" s="16"/>
    </row>
    <row r="43" spans="1:8">
      <c r="A43" s="14"/>
      <c r="B43" s="9"/>
      <c r="C43" s="9"/>
      <c r="D43" s="10"/>
      <c r="E43" s="9"/>
      <c r="F43" s="15"/>
      <c r="G43" s="9"/>
      <c r="H43" s="16"/>
    </row>
    <row r="44" spans="1:8">
      <c r="A44" s="14"/>
      <c r="B44" s="9"/>
      <c r="C44" s="9"/>
      <c r="D44" s="10"/>
      <c r="E44" s="9"/>
      <c r="F44" s="15"/>
      <c r="G44" s="9"/>
      <c r="H44" s="16"/>
    </row>
    <row r="45" spans="1:8">
      <c r="A45" s="14"/>
      <c r="B45" s="9"/>
      <c r="C45" s="9"/>
      <c r="D45" s="10"/>
      <c r="E45" s="9"/>
      <c r="F45" s="15"/>
      <c r="G45" s="9"/>
      <c r="H45" s="16"/>
    </row>
    <row r="46" spans="1:8">
      <c r="A46" s="14"/>
      <c r="B46" s="9"/>
      <c r="C46" s="9"/>
      <c r="D46" s="10"/>
      <c r="E46" s="9"/>
      <c r="F46" s="15"/>
      <c r="G46" s="9"/>
      <c r="H46" s="16"/>
    </row>
    <row r="47" spans="1:8">
      <c r="A47" s="14"/>
      <c r="B47" s="9"/>
      <c r="C47" s="9"/>
      <c r="D47" s="10"/>
      <c r="E47" s="9"/>
      <c r="F47" s="15"/>
      <c r="G47" s="9"/>
      <c r="H47" s="16"/>
    </row>
    <row r="48" spans="1:8">
      <c r="A48" s="14"/>
      <c r="B48" s="9"/>
      <c r="C48" s="9"/>
      <c r="D48" s="10"/>
      <c r="E48" s="9"/>
      <c r="F48" s="15"/>
      <c r="G48" s="9"/>
      <c r="H48" s="16"/>
    </row>
    <row r="49" spans="1:8">
      <c r="A49" s="14"/>
      <c r="B49" s="9"/>
      <c r="C49" s="9"/>
      <c r="D49" s="10"/>
      <c r="E49" s="9"/>
      <c r="F49" s="15"/>
      <c r="G49" s="9"/>
      <c r="H49" s="16"/>
    </row>
    <row r="50" spans="1:8">
      <c r="A50" s="14"/>
      <c r="B50" s="9"/>
      <c r="C50" s="9"/>
      <c r="D50" s="10"/>
      <c r="E50" s="9"/>
      <c r="F50" s="15"/>
      <c r="G50" s="9"/>
      <c r="H50" s="16"/>
    </row>
    <row r="51" spans="1:8">
      <c r="A51" s="14"/>
      <c r="B51" s="9"/>
      <c r="C51" s="9"/>
      <c r="D51" s="10"/>
      <c r="E51" s="9"/>
      <c r="F51" s="15"/>
      <c r="G51" s="9"/>
      <c r="H51" s="16"/>
    </row>
    <row r="52" spans="1:8">
      <c r="A52" s="14"/>
      <c r="B52" s="9"/>
      <c r="C52" s="9"/>
      <c r="D52" s="10"/>
      <c r="E52" s="9"/>
      <c r="F52" s="15"/>
      <c r="G52" s="9"/>
      <c r="H52" s="16"/>
    </row>
    <row r="53" spans="1:8">
      <c r="A53" s="14"/>
      <c r="B53" s="9"/>
      <c r="C53" s="9"/>
      <c r="D53" s="10"/>
      <c r="E53" s="9"/>
      <c r="F53" s="15"/>
      <c r="G53" s="9"/>
      <c r="H53" s="16"/>
    </row>
    <row r="54" spans="1:8">
      <c r="A54" s="14"/>
      <c r="B54" s="9"/>
      <c r="C54" s="9"/>
      <c r="D54" s="10"/>
      <c r="E54" s="9"/>
      <c r="F54" s="15"/>
      <c r="G54" s="9"/>
      <c r="H54" s="16"/>
    </row>
    <row r="55" spans="1:8">
      <c r="A55" s="14"/>
      <c r="B55" s="9"/>
      <c r="C55" s="9"/>
      <c r="D55" s="10"/>
      <c r="E55" s="9"/>
      <c r="F55" s="15"/>
      <c r="G55" s="9"/>
      <c r="H55" s="16"/>
    </row>
    <row r="56" spans="1:8">
      <c r="A56" s="14"/>
      <c r="B56" s="9"/>
      <c r="C56" s="9"/>
      <c r="D56" s="10"/>
      <c r="E56" s="9"/>
      <c r="F56" s="15"/>
      <c r="G56" s="9"/>
      <c r="H56" s="16"/>
    </row>
    <row r="57" spans="1:8">
      <c r="A57" s="14"/>
      <c r="B57" s="9"/>
      <c r="C57" s="9"/>
      <c r="D57" s="10"/>
      <c r="E57" s="9"/>
      <c r="F57" s="15"/>
      <c r="G57" s="9"/>
      <c r="H57" s="16"/>
    </row>
    <row r="58" spans="1:8">
      <c r="A58" s="14"/>
      <c r="B58" s="9"/>
      <c r="C58" s="9"/>
      <c r="D58" s="10"/>
      <c r="E58" s="9"/>
      <c r="F58" s="15"/>
      <c r="G58" s="9"/>
      <c r="H58" s="16"/>
    </row>
    <row r="59" spans="1:8">
      <c r="A59" s="14"/>
      <c r="B59" s="9"/>
      <c r="C59" s="9"/>
      <c r="D59" s="10"/>
      <c r="E59" s="9"/>
      <c r="F59" s="15"/>
      <c r="G59" s="9"/>
      <c r="H59" s="16"/>
    </row>
    <row r="60" spans="1:8" ht="15.75" thickBot="1">
      <c r="A60" s="17"/>
      <c r="B60" s="18"/>
      <c r="C60" s="18"/>
      <c r="D60" s="19"/>
      <c r="E60" s="18"/>
      <c r="F60" s="20"/>
      <c r="G60" s="18"/>
      <c r="H60" s="21"/>
    </row>
    <row r="61" spans="1:8" ht="15.75" thickBot="1">
      <c r="A61" s="26"/>
      <c r="B61" s="27"/>
      <c r="C61" s="28" t="s">
        <v>5</v>
      </c>
      <c r="D61" s="29">
        <f>SUM(D6:D60)</f>
        <v>0</v>
      </c>
      <c r="E61" s="142" t="str">
        <f>IF(D61&lt;30,"ATTENTION REQUIRED: You have not reported at least 30 CL credits","")</f>
        <v>ATTENTION REQUIRED: You have not reported at least 30 CL credits</v>
      </c>
      <c r="F61" s="143"/>
      <c r="G61" s="143"/>
      <c r="H61" s="144"/>
    </row>
  </sheetData>
  <sheetProtection algorithmName="SHA-512" hashValue="TUL/lhr8C3oGdrTHALKgoe4bRVcBMXMG7BXy1dbSicEx6HPaqFQG7hg8t6c9NFoJgDvLjTFY+uXsaqD4fOlqHA==" saltValue="x3/LwkkCs1Tx/rU43+qpPg==" spinCount="100000" sheet="1" objects="1" scenarios="1" formatCells="0" formatColumns="0" formatRows="0" insertRows="0" deleteRows="0" selectLockedCells="1"/>
  <sortState xmlns:xlrd2="http://schemas.microsoft.com/office/spreadsheetml/2017/richdata2" ref="A6:H15">
    <sortCondition ref="A6:A15"/>
  </sortState>
  <mergeCells count="5">
    <mergeCell ref="C1:H1"/>
    <mergeCell ref="A1:B1"/>
    <mergeCell ref="F2:H3"/>
    <mergeCell ref="A4:G4"/>
    <mergeCell ref="E61:H61"/>
  </mergeCells>
  <conditionalFormatting sqref="A4 H4">
    <cfRule type="containsText" dxfId="6" priority="21" operator="containsText" text="Successful">
      <formula>NOT(ISERROR(SEARCH("Successful",A4)))</formula>
    </cfRule>
    <cfRule type="containsText" dxfId="5" priority="22" operator="containsText" text="You must have at least 5 hours in 3 of the CATEGORY OF CONTINUOUS LEARNING (CL) ACTIVITY">
      <formula>NOT(ISERROR(SEARCH("You must have at least 5 hours in 3 of the CATEGORY OF CONTINUOUS LEARNING (CL) ACTIVITY",A4)))</formula>
    </cfRule>
  </conditionalFormatting>
  <conditionalFormatting sqref="B2">
    <cfRule type="cellIs" dxfId="4" priority="13" operator="lessThan">
      <formula>""""""</formula>
    </cfRule>
  </conditionalFormatting>
  <conditionalFormatting sqref="B3">
    <cfRule type="cellIs" dxfId="3" priority="15" operator="lessThan">
      <formula>1</formula>
    </cfRule>
  </conditionalFormatting>
  <conditionalFormatting sqref="D61">
    <cfRule type="cellIs" dxfId="2" priority="12" stopIfTrue="1" operator="lessThan">
      <formula>30</formula>
    </cfRule>
  </conditionalFormatting>
  <conditionalFormatting sqref="E3">
    <cfRule type="cellIs" dxfId="1" priority="1" operator="lessThan">
      <formula>30</formula>
    </cfRule>
  </conditionalFormatting>
  <conditionalFormatting sqref="E61:H61">
    <cfRule type="containsText" dxfId="0" priority="6" operator="containsText" text="ATTENTION REQUIRED: You have not reported at least 30 CL credits">
      <formula>NOT(ISERROR(SEARCH("ATTENTION REQUIRED: You have not reported at least 30 CL credits",E61)))</formula>
    </cfRule>
  </conditionalFormatting>
  <dataValidations xWindow="533" yWindow="470" count="6">
    <dataValidation type="list" allowBlank="1" showInputMessage="1" showErrorMessage="1" sqref="A61" xr:uid="{FF45C672-2BC3-4296-B7AC-111F66A35455}">
      <formula1>"A. Education activities, B. University / College courses, C. Interest groups, D. Independent study, E.  Manufacturers presentations"</formula1>
    </dataValidation>
    <dataValidation type="list" allowBlank="1" showInputMessage="1" showErrorMessage="1" errorTitle="Please Use Dropdown Menu" sqref="F6:F60" xr:uid="{340F5269-B37E-4AF3-AD73-F548841D15C1}">
      <formula1>"Agenda/Program, Certificate of attendance, Contract, Official record, Published article, Receipt, Reference, Transcript/Syllabus, Letter of verification, Other"</formula1>
    </dataValidation>
    <dataValidation type="list" allowBlank="1" showInputMessage="1" showErrorMessage="1" errorTitle="Please Use Dropdown Menu" sqref="H6:H60" xr:uid="{ED48C54F-4D51-4D51-99DA-E379FDF489E7}">
      <formula1>"Expert, Communicator, Collaborator, Advocate, Scholar, Manager, Professional"</formula1>
    </dataValidation>
    <dataValidation type="list" allowBlank="1" showInputMessage="1" showErrorMessage="1" errorTitle="Please Use the Dropdown Menu" sqref="E2" xr:uid="{5CE1749D-F05C-4C37-87B2-0E6BD381B50B}">
      <formula1>"2022 and 2023, 2023 and 2024"</formula1>
    </dataValidation>
    <dataValidation type="textLength" showInputMessage="1" showErrorMessage="1" errorTitle="Registration number" error="You ust enter your valid NSCASLP registration number" promptTitle="Registration #" prompt="Enter your NSCASLP registration #" sqref="B3" xr:uid="{9173702E-1DA9-4BCE-A239-2FB45DF71FFF}">
      <formula1>1</formula1>
      <formula2>10</formula2>
    </dataValidation>
    <dataValidation type="textLength" showInputMessage="1" showErrorMessage="1" errorTitle="Name" error="You MUST enter your FIRST and LAST name" promptTitle="Name" prompt="Please enter your FIRST and LAST name" sqref="B2" xr:uid="{9A8DB60C-05EA-4002-9C23-D7279C9B67F7}">
      <formula1>8</formula1>
      <formula2>100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533" yWindow="470" count="1">
        <x14:dataValidation type="list" allowBlank="1" showInputMessage="1" showErrorMessage="1" errorTitle="Please Use Dropdown Menu" xr:uid="{F0A4F8CD-D4E4-4A48-B748-AA87DD1870F9}">
          <x14:formula1>
            <xm:f>'Category of learning'!$A$1:$A$12</xm:f>
          </x14:formula1>
          <xm:sqref>A6:A60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F834-123B-40FD-9404-64C8D8969943}">
  <dimension ref="A1"/>
  <sheetViews>
    <sheetView workbookViewId="0">
      <selection activeCell="D45" sqref="D45"/>
    </sheetView>
  </sheetViews>
  <sheetFormatPr defaultColWidth="8.85546875" defaultRowHeight="15"/>
  <sheetData/>
  <sheetProtection algorithmName="SHA-512" hashValue="cLWXERQcyWinxqENu84Yugr7Xpg0ksGEKucvX7GXnDpV6741kv6dNQYJzmt7WpdujWy9xz/cl8/G8ch2aIfQJA==" saltValue="ylov7OGPGXHij0bP8SCeIg==" spinCount="100000" sheet="1" objects="1" scenarios="1"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1B93E-FA28-4F96-BD04-5297015CCF1D}">
  <dimension ref="A1:F33"/>
  <sheetViews>
    <sheetView topLeftCell="A12" workbookViewId="0">
      <selection activeCell="D45" sqref="D45"/>
    </sheetView>
  </sheetViews>
  <sheetFormatPr defaultColWidth="7.5703125" defaultRowHeight="15.75"/>
  <cols>
    <col min="1" max="1" width="20" style="96" customWidth="1"/>
    <col min="2" max="2" width="28" style="96" customWidth="1"/>
    <col min="3" max="3" width="19.28515625" style="96" bestFit="1" customWidth="1"/>
    <col min="4" max="4" width="132" style="96" customWidth="1"/>
    <col min="5" max="5" width="1.85546875" style="96" customWidth="1"/>
    <col min="6" max="6" width="6.85546875" style="96" customWidth="1"/>
    <col min="7" max="16384" width="7.5703125" style="96"/>
  </cols>
  <sheetData>
    <row r="1" spans="1:6" ht="30" customHeight="1">
      <c r="A1" s="178" t="s">
        <v>125</v>
      </c>
      <c r="B1" s="178"/>
      <c r="C1" s="178"/>
      <c r="D1" s="178"/>
    </row>
    <row r="2" spans="1:6" ht="200.1" customHeight="1">
      <c r="A2" s="179" t="s">
        <v>191</v>
      </c>
      <c r="B2" s="180"/>
      <c r="C2" s="180"/>
      <c r="D2" s="181"/>
      <c r="E2" s="97"/>
      <c r="F2" s="97"/>
    </row>
    <row r="3" spans="1:6" ht="18" customHeight="1">
      <c r="A3" s="126" t="s">
        <v>126</v>
      </c>
      <c r="B3" s="182" t="s">
        <v>127</v>
      </c>
      <c r="C3" s="183"/>
      <c r="D3" s="184"/>
      <c r="E3" s="185"/>
      <c r="F3" s="185"/>
    </row>
    <row r="4" spans="1:6" ht="279.95" customHeight="1">
      <c r="A4" s="127" t="s">
        <v>24</v>
      </c>
      <c r="B4" s="186" t="s">
        <v>192</v>
      </c>
      <c r="C4" s="187"/>
      <c r="D4" s="187"/>
      <c r="E4" s="188"/>
      <c r="F4" s="188"/>
    </row>
    <row r="5" spans="1:6" ht="15" customHeight="1">
      <c r="A5" s="128"/>
      <c r="B5" s="154"/>
      <c r="C5" s="161"/>
      <c r="D5" s="162"/>
    </row>
    <row r="6" spans="1:6" ht="37.9" customHeight="1">
      <c r="A6" s="163" t="s">
        <v>96</v>
      </c>
      <c r="B6" s="164" t="s">
        <v>128</v>
      </c>
      <c r="C6" s="165"/>
      <c r="D6" s="166"/>
    </row>
    <row r="7" spans="1:6" ht="30" customHeight="1">
      <c r="A7" s="147"/>
      <c r="B7" s="99" t="s">
        <v>129</v>
      </c>
      <c r="C7" s="173" t="s">
        <v>130</v>
      </c>
      <c r="D7" s="173"/>
    </row>
    <row r="8" spans="1:6" ht="135" customHeight="1">
      <c r="A8" s="147"/>
      <c r="B8" s="99" t="s">
        <v>131</v>
      </c>
      <c r="C8" s="145" t="s">
        <v>132</v>
      </c>
      <c r="D8" s="145"/>
    </row>
    <row r="9" spans="1:6" ht="79.900000000000006" customHeight="1">
      <c r="A9" s="148"/>
      <c r="B9" s="99" t="s">
        <v>133</v>
      </c>
      <c r="C9" s="153" t="s">
        <v>134</v>
      </c>
      <c r="D9" s="145"/>
    </row>
    <row r="10" spans="1:6" ht="15" customHeight="1">
      <c r="A10" s="100"/>
      <c r="B10" s="160"/>
      <c r="C10" s="155"/>
      <c r="D10" s="156"/>
    </row>
    <row r="11" spans="1:6" ht="37.9" customHeight="1">
      <c r="A11" s="157" t="s">
        <v>85</v>
      </c>
      <c r="B11" s="158" t="s">
        <v>135</v>
      </c>
      <c r="C11" s="171"/>
      <c r="D11" s="172"/>
    </row>
    <row r="12" spans="1:6" ht="30" customHeight="1">
      <c r="A12" s="157"/>
      <c r="B12" s="101" t="s">
        <v>129</v>
      </c>
      <c r="C12" s="174" t="s">
        <v>136</v>
      </c>
      <c r="D12" s="175"/>
    </row>
    <row r="13" spans="1:6" ht="114.95" customHeight="1">
      <c r="A13" s="157"/>
      <c r="B13" s="102" t="s">
        <v>137</v>
      </c>
      <c r="C13" s="176" t="s">
        <v>193</v>
      </c>
      <c r="D13" s="177"/>
    </row>
    <row r="14" spans="1:6" ht="15.75" customHeight="1">
      <c r="A14" s="103"/>
      <c r="B14" s="154"/>
      <c r="C14" s="155"/>
      <c r="D14" s="156"/>
    </row>
    <row r="15" spans="1:6" ht="37.9" customHeight="1">
      <c r="A15" s="163" t="s">
        <v>74</v>
      </c>
      <c r="B15" s="164" t="s">
        <v>138</v>
      </c>
      <c r="C15" s="165"/>
      <c r="D15" s="166"/>
    </row>
    <row r="16" spans="1:6" ht="30" customHeight="1">
      <c r="A16" s="147"/>
      <c r="B16" s="104" t="s">
        <v>129</v>
      </c>
      <c r="C16" s="152" t="s">
        <v>139</v>
      </c>
      <c r="D16" s="152"/>
    </row>
    <row r="17" spans="1:5" ht="73.150000000000006" customHeight="1">
      <c r="A17" s="147"/>
      <c r="B17" s="104" t="s">
        <v>140</v>
      </c>
      <c r="C17" s="153" t="s">
        <v>141</v>
      </c>
      <c r="D17" s="153"/>
    </row>
    <row r="18" spans="1:5" ht="60" customHeight="1">
      <c r="A18" s="148"/>
      <c r="B18" s="104" t="s">
        <v>194</v>
      </c>
      <c r="C18" s="153" t="s">
        <v>142</v>
      </c>
      <c r="D18" s="145"/>
    </row>
    <row r="19" spans="1:5" ht="15" customHeight="1">
      <c r="A19" s="100"/>
      <c r="B19" s="160"/>
      <c r="C19" s="155"/>
      <c r="D19" s="156"/>
    </row>
    <row r="20" spans="1:5" ht="49.9" customHeight="1">
      <c r="A20" s="157" t="s">
        <v>54</v>
      </c>
      <c r="B20" s="165" t="s">
        <v>143</v>
      </c>
      <c r="C20" s="167"/>
      <c r="D20" s="168"/>
    </row>
    <row r="21" spans="1:5" ht="30" customHeight="1">
      <c r="A21" s="157"/>
      <c r="B21" s="105" t="s">
        <v>129</v>
      </c>
      <c r="C21" s="169" t="s">
        <v>139</v>
      </c>
      <c r="D21" s="170"/>
    </row>
    <row r="22" spans="1:5" ht="70.150000000000006" customHeight="1">
      <c r="A22" s="157"/>
      <c r="B22" s="105" t="s">
        <v>144</v>
      </c>
      <c r="C22" s="171" t="s">
        <v>145</v>
      </c>
      <c r="D22" s="172"/>
    </row>
    <row r="23" spans="1:5" ht="60" customHeight="1">
      <c r="A23" s="157"/>
      <c r="B23" s="105" t="s">
        <v>146</v>
      </c>
      <c r="C23" s="171" t="s">
        <v>147</v>
      </c>
      <c r="D23" s="172"/>
    </row>
    <row r="24" spans="1:5" ht="14.65" customHeight="1">
      <c r="A24" s="103"/>
      <c r="B24" s="160"/>
      <c r="C24" s="161"/>
      <c r="D24" s="162"/>
    </row>
    <row r="25" spans="1:5" ht="40.15" customHeight="1">
      <c r="A25" s="146" t="s">
        <v>41</v>
      </c>
      <c r="B25" s="149" t="s">
        <v>148</v>
      </c>
      <c r="C25" s="150"/>
      <c r="D25" s="151"/>
    </row>
    <row r="26" spans="1:5" ht="30" customHeight="1">
      <c r="A26" s="147"/>
      <c r="B26" s="104" t="s">
        <v>129</v>
      </c>
      <c r="C26" s="152" t="s">
        <v>130</v>
      </c>
      <c r="D26" s="152"/>
    </row>
    <row r="27" spans="1:5" ht="109.9" customHeight="1">
      <c r="A27" s="148"/>
      <c r="B27" s="106" t="s">
        <v>149</v>
      </c>
      <c r="C27" s="153" t="s">
        <v>150</v>
      </c>
      <c r="D27" s="153"/>
    </row>
    <row r="28" spans="1:5" ht="15" customHeight="1">
      <c r="A28" s="100"/>
      <c r="B28" s="154"/>
      <c r="C28" s="155"/>
      <c r="D28" s="156"/>
    </row>
    <row r="29" spans="1:5" ht="35.1" customHeight="1">
      <c r="A29" s="157" t="s">
        <v>26</v>
      </c>
      <c r="B29" s="158" t="s">
        <v>195</v>
      </c>
      <c r="C29" s="150"/>
      <c r="D29" s="151"/>
    </row>
    <row r="30" spans="1:5" ht="30" customHeight="1">
      <c r="A30" s="157"/>
      <c r="B30" s="107" t="s">
        <v>129</v>
      </c>
      <c r="C30" s="159" t="s">
        <v>151</v>
      </c>
      <c r="D30" s="159"/>
    </row>
    <row r="31" spans="1:5" ht="90" customHeight="1">
      <c r="A31" s="157"/>
      <c r="B31" s="107" t="s">
        <v>152</v>
      </c>
      <c r="C31" s="145" t="s">
        <v>153</v>
      </c>
      <c r="D31" s="145"/>
      <c r="E31" s="98"/>
    </row>
    <row r="32" spans="1:5" ht="109.9" customHeight="1">
      <c r="A32" s="157"/>
      <c r="B32" s="107" t="s">
        <v>154</v>
      </c>
      <c r="C32" s="145" t="s">
        <v>155</v>
      </c>
      <c r="D32" s="145"/>
      <c r="E32" s="98"/>
    </row>
    <row r="33" spans="1:5" ht="60" customHeight="1">
      <c r="A33" s="157"/>
      <c r="B33" s="107" t="s">
        <v>156</v>
      </c>
      <c r="C33" s="145" t="s">
        <v>157</v>
      </c>
      <c r="D33" s="145"/>
      <c r="E33" s="98"/>
    </row>
  </sheetData>
  <sheetProtection algorithmName="SHA-512" hashValue="1mhVMF4pNbjf0x0t6hnIXgtOYzcpC8a3z8oWJaW7JnKKh4Nnl6WKw4MfS4Bb/Rt08qQTR5xFe+8cE58x3LhKSg==" saltValue="FDEpReyxu9upMC6Ce8t1Fg==" spinCount="100000" sheet="1" objects="1" scenarios="1"/>
  <mergeCells count="41">
    <mergeCell ref="A1:D1"/>
    <mergeCell ref="A2:D2"/>
    <mergeCell ref="B3:D3"/>
    <mergeCell ref="E3:F3"/>
    <mergeCell ref="B4:D4"/>
    <mergeCell ref="E4:F4"/>
    <mergeCell ref="B14:D14"/>
    <mergeCell ref="B5:D5"/>
    <mergeCell ref="A6:A9"/>
    <mergeCell ref="B6:D6"/>
    <mergeCell ref="C7:D7"/>
    <mergeCell ref="C8:D8"/>
    <mergeCell ref="C9:D9"/>
    <mergeCell ref="B10:D10"/>
    <mergeCell ref="A11:A13"/>
    <mergeCell ref="B11:D11"/>
    <mergeCell ref="C12:D12"/>
    <mergeCell ref="C13:D13"/>
    <mergeCell ref="B24:D24"/>
    <mergeCell ref="A15:A18"/>
    <mergeCell ref="B15:D15"/>
    <mergeCell ref="C16:D16"/>
    <mergeCell ref="C17:D17"/>
    <mergeCell ref="C18:D18"/>
    <mergeCell ref="B19:D19"/>
    <mergeCell ref="A20:A23"/>
    <mergeCell ref="B20:D20"/>
    <mergeCell ref="C21:D21"/>
    <mergeCell ref="C22:D22"/>
    <mergeCell ref="C23:D23"/>
    <mergeCell ref="C33:D33"/>
    <mergeCell ref="A25:A27"/>
    <mergeCell ref="B25:D25"/>
    <mergeCell ref="C26:D26"/>
    <mergeCell ref="C27:D27"/>
    <mergeCell ref="B28:D28"/>
    <mergeCell ref="A29:A33"/>
    <mergeCell ref="B29:D29"/>
    <mergeCell ref="C30:D30"/>
    <mergeCell ref="C31:D31"/>
    <mergeCell ref="C32:D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34BA-E81D-441D-9BDC-58A8900A321F}">
  <sheetPr>
    <pageSetUpPr fitToPage="1"/>
  </sheetPr>
  <dimension ref="A2:P67"/>
  <sheetViews>
    <sheetView topLeftCell="A9" zoomScale="79" zoomScaleNormal="80" workbookViewId="0">
      <selection activeCell="I19" sqref="I19"/>
    </sheetView>
  </sheetViews>
  <sheetFormatPr defaultColWidth="8.85546875" defaultRowHeight="15"/>
  <cols>
    <col min="1" max="1" width="22.7109375" customWidth="1"/>
    <col min="2" max="2" width="25.7109375" customWidth="1"/>
    <col min="3" max="3" width="22.7109375" customWidth="1"/>
    <col min="4" max="4" width="10.7109375" style="1" customWidth="1"/>
    <col min="5" max="6" width="17.7109375" style="1" customWidth="1"/>
    <col min="7" max="7" width="40.7109375" customWidth="1"/>
    <col min="8" max="8" width="15.85546875" customWidth="1"/>
    <col min="9" max="9" width="127.140625" bestFit="1" customWidth="1"/>
    <col min="10" max="10" width="13.7109375" customWidth="1"/>
  </cols>
  <sheetData>
    <row r="2" spans="1:16" ht="21">
      <c r="A2" s="94" t="s">
        <v>124</v>
      </c>
      <c r="B2" s="94"/>
      <c r="C2" s="94"/>
      <c r="D2" s="93"/>
      <c r="E2" s="93"/>
    </row>
    <row r="4" spans="1:16" ht="21">
      <c r="A4" s="201" t="s">
        <v>123</v>
      </c>
      <c r="B4" s="202"/>
      <c r="C4" s="202"/>
      <c r="D4" s="202"/>
      <c r="E4" s="202"/>
      <c r="F4" s="202"/>
      <c r="G4" s="202"/>
      <c r="H4" s="202"/>
      <c r="I4" s="202"/>
      <c r="J4" s="202"/>
      <c r="K4" s="202"/>
      <c r="L4" s="202"/>
      <c r="M4" s="202"/>
      <c r="N4" s="202"/>
      <c r="O4" s="202"/>
      <c r="P4" s="202"/>
    </row>
    <row r="5" spans="1:16" ht="21">
      <c r="A5" s="201" t="s">
        <v>122</v>
      </c>
      <c r="B5" s="202"/>
      <c r="C5" s="202"/>
      <c r="D5" s="202"/>
      <c r="E5" s="202"/>
      <c r="F5" s="202"/>
      <c r="G5" s="202"/>
      <c r="H5" s="202"/>
      <c r="I5" s="202"/>
      <c r="J5" s="202"/>
      <c r="K5" s="202"/>
      <c r="L5" s="202"/>
      <c r="M5" s="202"/>
      <c r="N5" s="202"/>
      <c r="O5" s="202"/>
      <c r="P5" s="202"/>
    </row>
    <row r="6" spans="1:16" ht="21">
      <c r="A6" s="201" t="s">
        <v>121</v>
      </c>
      <c r="B6" s="202"/>
      <c r="C6" s="202"/>
      <c r="D6" s="202"/>
      <c r="E6" s="202"/>
      <c r="F6" s="202"/>
      <c r="G6" s="202"/>
      <c r="H6" s="202"/>
      <c r="I6" s="202"/>
      <c r="J6" s="202"/>
      <c r="K6" s="202"/>
      <c r="L6" s="202"/>
      <c r="M6" s="202"/>
      <c r="N6" s="202"/>
      <c r="O6" s="202"/>
      <c r="P6" s="202"/>
    </row>
    <row r="7" spans="1:16" ht="21">
      <c r="A7" s="201" t="s">
        <v>120</v>
      </c>
      <c r="B7" s="202"/>
      <c r="C7" s="202"/>
      <c r="D7" s="202"/>
      <c r="E7" s="202"/>
      <c r="F7" s="202"/>
      <c r="G7" s="202"/>
      <c r="H7" s="202"/>
      <c r="I7" s="202"/>
      <c r="J7" s="202"/>
      <c r="K7" s="202"/>
      <c r="L7" s="202"/>
      <c r="M7" s="202"/>
      <c r="N7" s="202"/>
      <c r="O7" s="202"/>
      <c r="P7" s="202"/>
    </row>
    <row r="8" spans="1:16" ht="21">
      <c r="A8" s="201" t="s">
        <v>119</v>
      </c>
      <c r="B8" s="202"/>
      <c r="C8" s="202"/>
      <c r="D8" s="202"/>
      <c r="E8" s="202"/>
      <c r="F8" s="202"/>
      <c r="G8" s="202"/>
      <c r="H8" s="202"/>
      <c r="I8" s="202"/>
      <c r="J8" s="202"/>
      <c r="K8" s="202"/>
      <c r="L8" s="202"/>
      <c r="M8" s="202"/>
      <c r="N8" s="202"/>
      <c r="O8" s="202"/>
      <c r="P8" s="202"/>
    </row>
    <row r="9" spans="1:16" ht="21">
      <c r="A9" s="91" t="s">
        <v>118</v>
      </c>
      <c r="D9"/>
      <c r="E9"/>
      <c r="F9"/>
    </row>
    <row r="10" spans="1:16" ht="21">
      <c r="A10" s="91"/>
      <c r="D10"/>
      <c r="E10"/>
      <c r="F10"/>
    </row>
    <row r="11" spans="1:16" ht="21">
      <c r="B11" s="91"/>
      <c r="C11" s="91"/>
      <c r="D11" s="92"/>
      <c r="E11" s="92"/>
      <c r="F11" s="92"/>
      <c r="G11" s="91"/>
      <c r="H11" s="91"/>
    </row>
    <row r="12" spans="1:16" ht="15.75" thickBot="1"/>
    <row r="13" spans="1:16" ht="39.950000000000003" customHeight="1" thickBot="1">
      <c r="A13" s="193"/>
      <c r="B13" s="194"/>
      <c r="C13" s="191" t="s">
        <v>6</v>
      </c>
      <c r="D13" s="191"/>
      <c r="E13" s="191"/>
      <c r="F13" s="191"/>
      <c r="G13" s="191"/>
      <c r="H13" s="192"/>
    </row>
    <row r="14" spans="1:16" ht="20.100000000000001" customHeight="1">
      <c r="A14" s="88" t="s">
        <v>1</v>
      </c>
      <c r="B14" s="203"/>
      <c r="C14" s="204"/>
      <c r="D14" s="90" t="s">
        <v>7</v>
      </c>
      <c r="E14" s="89"/>
      <c r="F14" s="195" t="s">
        <v>21</v>
      </c>
      <c r="G14" s="196"/>
      <c r="H14" s="197"/>
    </row>
    <row r="15" spans="1:16" ht="20.100000000000001" customHeight="1">
      <c r="A15" s="88" t="s">
        <v>0</v>
      </c>
      <c r="B15" s="189"/>
      <c r="C15" s="190"/>
      <c r="D15" s="87" t="s">
        <v>22</v>
      </c>
      <c r="E15" s="86">
        <f>D53</f>
        <v>384</v>
      </c>
      <c r="F15" s="198"/>
      <c r="G15" s="199"/>
      <c r="H15" s="200"/>
    </row>
    <row r="16" spans="1:16" ht="57.95" customHeight="1">
      <c r="A16" s="85" t="s">
        <v>158</v>
      </c>
      <c r="B16" s="84" t="s">
        <v>187</v>
      </c>
      <c r="C16" s="84" t="s">
        <v>160</v>
      </c>
      <c r="D16" s="84" t="s">
        <v>4</v>
      </c>
      <c r="E16" s="84" t="s">
        <v>2</v>
      </c>
      <c r="F16" s="84" t="s">
        <v>3</v>
      </c>
      <c r="G16" s="84" t="s">
        <v>186</v>
      </c>
      <c r="H16" s="83" t="s">
        <v>20</v>
      </c>
      <c r="I16" s="124" t="s">
        <v>185</v>
      </c>
    </row>
    <row r="17" spans="1:9" ht="60">
      <c r="A17" s="82" t="s">
        <v>8</v>
      </c>
      <c r="B17" s="46" t="s">
        <v>117</v>
      </c>
      <c r="C17" s="46" t="s">
        <v>29</v>
      </c>
      <c r="D17" s="64">
        <v>2</v>
      </c>
      <c r="E17" s="71">
        <v>44827</v>
      </c>
      <c r="F17" s="81" t="s">
        <v>82</v>
      </c>
      <c r="G17" s="46" t="s">
        <v>116</v>
      </c>
      <c r="H17" s="80" t="s">
        <v>24</v>
      </c>
      <c r="I17" t="s">
        <v>109</v>
      </c>
    </row>
    <row r="18" spans="1:9" ht="57.75">
      <c r="A18" s="65" t="s">
        <v>8</v>
      </c>
      <c r="B18" s="46" t="s">
        <v>115</v>
      </c>
      <c r="C18" s="46" t="s">
        <v>29</v>
      </c>
      <c r="D18" s="64">
        <v>1</v>
      </c>
      <c r="E18" s="71">
        <v>44233</v>
      </c>
      <c r="F18" s="63" t="s">
        <v>50</v>
      </c>
      <c r="G18" s="46" t="s">
        <v>114</v>
      </c>
      <c r="H18" s="78" t="s">
        <v>24</v>
      </c>
      <c r="I18" t="s">
        <v>109</v>
      </c>
    </row>
    <row r="19" spans="1:9" ht="75">
      <c r="A19" s="65" t="s">
        <v>11</v>
      </c>
      <c r="B19" s="46" t="s">
        <v>113</v>
      </c>
      <c r="C19" s="46" t="s">
        <v>29</v>
      </c>
      <c r="D19" s="64">
        <v>8</v>
      </c>
      <c r="E19" s="71">
        <v>44417</v>
      </c>
      <c r="F19" s="63" t="s">
        <v>66</v>
      </c>
      <c r="G19" s="46" t="s">
        <v>112</v>
      </c>
      <c r="H19" s="78" t="s">
        <v>24</v>
      </c>
      <c r="I19" t="s">
        <v>109</v>
      </c>
    </row>
    <row r="20" spans="1:9" ht="60">
      <c r="A20" s="65" t="s">
        <v>9</v>
      </c>
      <c r="B20" s="46" t="s">
        <v>111</v>
      </c>
      <c r="C20" s="46" t="s">
        <v>29</v>
      </c>
      <c r="D20" s="64">
        <v>1</v>
      </c>
      <c r="E20" s="71">
        <v>44538</v>
      </c>
      <c r="F20" s="63" t="s">
        <v>23</v>
      </c>
      <c r="G20" s="46" t="s">
        <v>110</v>
      </c>
      <c r="H20" s="78" t="s">
        <v>24</v>
      </c>
      <c r="I20" s="79" t="s">
        <v>109</v>
      </c>
    </row>
    <row r="21" spans="1:9" ht="45">
      <c r="A21" s="65" t="s">
        <v>9</v>
      </c>
      <c r="B21" s="46" t="s">
        <v>108</v>
      </c>
      <c r="C21" s="46" t="s">
        <v>29</v>
      </c>
      <c r="D21" s="64">
        <v>5</v>
      </c>
      <c r="E21" s="71">
        <v>44844</v>
      </c>
      <c r="F21" s="63" t="s">
        <v>66</v>
      </c>
      <c r="G21" s="46" t="s">
        <v>107</v>
      </c>
      <c r="H21" s="62" t="s">
        <v>24</v>
      </c>
      <c r="I21" t="s">
        <v>106</v>
      </c>
    </row>
    <row r="22" spans="1:9">
      <c r="A22" s="70"/>
      <c r="B22" s="67"/>
      <c r="C22" s="67"/>
      <c r="D22" s="69" t="s">
        <v>105</v>
      </c>
      <c r="E22" s="67"/>
      <c r="F22" s="68"/>
      <c r="G22" s="67"/>
      <c r="H22" s="66"/>
    </row>
    <row r="23" spans="1:9" ht="90">
      <c r="A23" s="65" t="s">
        <v>8</v>
      </c>
      <c r="B23" s="46" t="s">
        <v>104</v>
      </c>
      <c r="C23" s="46" t="s">
        <v>29</v>
      </c>
      <c r="D23" s="64">
        <v>1</v>
      </c>
      <c r="E23" s="71">
        <v>44701</v>
      </c>
      <c r="F23" s="63" t="s">
        <v>23</v>
      </c>
      <c r="G23" s="46" t="s">
        <v>103</v>
      </c>
      <c r="H23" s="62" t="s">
        <v>96</v>
      </c>
      <c r="I23" t="s">
        <v>95</v>
      </c>
    </row>
    <row r="24" spans="1:9" ht="60">
      <c r="A24" s="65" t="s">
        <v>12</v>
      </c>
      <c r="B24" s="46" t="s">
        <v>102</v>
      </c>
      <c r="C24" s="46" t="s">
        <v>29</v>
      </c>
      <c r="D24" s="64">
        <v>1</v>
      </c>
      <c r="E24" s="71">
        <v>44256</v>
      </c>
      <c r="F24" s="63" t="s">
        <v>60</v>
      </c>
      <c r="G24" s="46" t="s">
        <v>101</v>
      </c>
      <c r="H24" s="62" t="s">
        <v>96</v>
      </c>
      <c r="I24" t="s">
        <v>95</v>
      </c>
    </row>
    <row r="25" spans="1:9" ht="60">
      <c r="A25" s="65" t="s">
        <v>8</v>
      </c>
      <c r="B25" s="46" t="s">
        <v>100</v>
      </c>
      <c r="C25" s="46" t="s">
        <v>29</v>
      </c>
      <c r="D25" s="64">
        <v>1</v>
      </c>
      <c r="E25" s="71">
        <v>44204</v>
      </c>
      <c r="F25" s="63" t="s">
        <v>23</v>
      </c>
      <c r="G25" s="46" t="s">
        <v>99</v>
      </c>
      <c r="H25" s="62" t="s">
        <v>96</v>
      </c>
      <c r="I25" t="s">
        <v>95</v>
      </c>
    </row>
    <row r="26" spans="1:9" ht="60">
      <c r="A26" s="65" t="s">
        <v>8</v>
      </c>
      <c r="B26" s="46" t="s">
        <v>98</v>
      </c>
      <c r="C26" s="46" t="s">
        <v>29</v>
      </c>
      <c r="D26" s="64">
        <v>1</v>
      </c>
      <c r="E26" s="71">
        <v>44517</v>
      </c>
      <c r="F26" s="63" t="s">
        <v>60</v>
      </c>
      <c r="G26" s="46" t="s">
        <v>97</v>
      </c>
      <c r="H26" s="62" t="s">
        <v>96</v>
      </c>
      <c r="I26" t="s">
        <v>95</v>
      </c>
    </row>
    <row r="27" spans="1:9">
      <c r="A27" s="70"/>
      <c r="B27" s="67"/>
      <c r="C27" s="67"/>
      <c r="D27" s="69"/>
      <c r="E27" s="67"/>
      <c r="F27" s="68"/>
      <c r="G27" s="67"/>
      <c r="H27" s="66"/>
    </row>
    <row r="28" spans="1:9" ht="45">
      <c r="A28" s="65" t="s">
        <v>17</v>
      </c>
      <c r="B28" s="46" t="s">
        <v>94</v>
      </c>
      <c r="C28" s="46" t="s">
        <v>93</v>
      </c>
      <c r="D28" s="64">
        <v>10</v>
      </c>
      <c r="E28" s="76" t="s">
        <v>43</v>
      </c>
      <c r="F28" s="63" t="s">
        <v>37</v>
      </c>
      <c r="G28" s="60" t="s">
        <v>92</v>
      </c>
      <c r="H28" s="78" t="s">
        <v>85</v>
      </c>
      <c r="I28" t="s">
        <v>84</v>
      </c>
    </row>
    <row r="29" spans="1:9" ht="48.95" customHeight="1">
      <c r="A29" s="65" t="s">
        <v>8</v>
      </c>
      <c r="B29" s="46" t="s">
        <v>91</v>
      </c>
      <c r="C29" s="46" t="s">
        <v>29</v>
      </c>
      <c r="D29" s="64">
        <v>2</v>
      </c>
      <c r="E29" s="71">
        <v>44614</v>
      </c>
      <c r="F29" s="63" t="s">
        <v>60</v>
      </c>
      <c r="G29" s="46" t="s">
        <v>90</v>
      </c>
      <c r="H29" s="62" t="s">
        <v>85</v>
      </c>
      <c r="I29" t="s">
        <v>84</v>
      </c>
    </row>
    <row r="30" spans="1:9" ht="60" customHeight="1">
      <c r="A30" s="65" t="s">
        <v>17</v>
      </c>
      <c r="B30" s="46" t="s">
        <v>89</v>
      </c>
      <c r="C30" s="46" t="s">
        <v>29</v>
      </c>
      <c r="D30" s="64">
        <v>8</v>
      </c>
      <c r="E30" s="77" t="s">
        <v>38</v>
      </c>
      <c r="F30" s="63" t="s">
        <v>37</v>
      </c>
      <c r="G30" s="46" t="s">
        <v>88</v>
      </c>
      <c r="H30" s="62" t="s">
        <v>85</v>
      </c>
      <c r="I30" t="s">
        <v>84</v>
      </c>
    </row>
    <row r="31" spans="1:9" ht="123.95" customHeight="1">
      <c r="A31" s="65" t="s">
        <v>11</v>
      </c>
      <c r="B31" s="46" t="s">
        <v>87</v>
      </c>
      <c r="C31" s="46" t="s">
        <v>29</v>
      </c>
      <c r="D31" s="64">
        <v>10</v>
      </c>
      <c r="E31" s="76" t="s">
        <v>38</v>
      </c>
      <c r="F31" s="63" t="s">
        <v>37</v>
      </c>
      <c r="G31" s="46" t="s">
        <v>86</v>
      </c>
      <c r="H31" s="62" t="s">
        <v>85</v>
      </c>
      <c r="I31" t="s">
        <v>84</v>
      </c>
    </row>
    <row r="32" spans="1:9">
      <c r="A32" s="70"/>
      <c r="B32" s="67"/>
      <c r="C32" s="67"/>
      <c r="D32" s="69"/>
      <c r="E32" s="67"/>
      <c r="F32" s="68"/>
      <c r="G32" s="67"/>
      <c r="H32" s="66"/>
    </row>
    <row r="33" spans="1:9" ht="83.1" customHeight="1">
      <c r="A33" s="65" t="s">
        <v>18</v>
      </c>
      <c r="B33" s="46" t="s">
        <v>83</v>
      </c>
      <c r="C33" s="46" t="s">
        <v>29</v>
      </c>
      <c r="D33" s="64">
        <v>8</v>
      </c>
      <c r="E33" s="75">
        <v>44287</v>
      </c>
      <c r="F33" s="63" t="s">
        <v>82</v>
      </c>
      <c r="G33" s="74" t="s">
        <v>81</v>
      </c>
      <c r="H33" s="62" t="s">
        <v>74</v>
      </c>
      <c r="I33" t="s">
        <v>76</v>
      </c>
    </row>
    <row r="34" spans="1:9" ht="135.94999999999999" customHeight="1">
      <c r="A34" s="65" t="s">
        <v>15</v>
      </c>
      <c r="B34" s="46" t="s">
        <v>80</v>
      </c>
      <c r="C34" s="46" t="s">
        <v>29</v>
      </c>
      <c r="D34" s="73">
        <v>1.5</v>
      </c>
      <c r="E34" s="71">
        <v>44741</v>
      </c>
      <c r="F34" s="63" t="s">
        <v>37</v>
      </c>
      <c r="G34" s="46" t="s">
        <v>79</v>
      </c>
      <c r="H34" s="62" t="s">
        <v>74</v>
      </c>
      <c r="I34" t="s">
        <v>76</v>
      </c>
    </row>
    <row r="35" spans="1:9" ht="50.1" customHeight="1">
      <c r="A35" s="65" t="s">
        <v>8</v>
      </c>
      <c r="B35" s="46" t="s">
        <v>78</v>
      </c>
      <c r="C35" s="46" t="s">
        <v>29</v>
      </c>
      <c r="D35" s="73">
        <v>2</v>
      </c>
      <c r="E35" s="71">
        <v>44426</v>
      </c>
      <c r="F35" s="63" t="s">
        <v>23</v>
      </c>
      <c r="G35" s="46" t="s">
        <v>77</v>
      </c>
      <c r="H35" s="62" t="s">
        <v>74</v>
      </c>
      <c r="I35" t="s">
        <v>76</v>
      </c>
    </row>
    <row r="36" spans="1:9" ht="60">
      <c r="A36" s="65" t="s">
        <v>18</v>
      </c>
      <c r="B36" s="72" t="s">
        <v>75</v>
      </c>
      <c r="C36" s="46" t="s">
        <v>29</v>
      </c>
      <c r="D36" s="64">
        <v>6</v>
      </c>
      <c r="E36" s="71">
        <v>44828</v>
      </c>
      <c r="F36" s="63" t="s">
        <v>60</v>
      </c>
      <c r="G36" s="46" t="s">
        <v>182</v>
      </c>
      <c r="H36" s="62" t="s">
        <v>74</v>
      </c>
      <c r="I36" t="s">
        <v>73</v>
      </c>
    </row>
    <row r="37" spans="1:9">
      <c r="A37" s="70"/>
      <c r="B37" s="67"/>
      <c r="C37" s="67"/>
      <c r="D37" s="69"/>
      <c r="E37" s="67"/>
      <c r="F37" s="68"/>
      <c r="G37" s="67"/>
      <c r="H37" s="66"/>
    </row>
    <row r="38" spans="1:9" ht="60">
      <c r="A38" s="65" t="s">
        <v>16</v>
      </c>
      <c r="B38" s="46" t="s">
        <v>72</v>
      </c>
      <c r="C38" s="46" t="s">
        <v>29</v>
      </c>
      <c r="D38" s="64">
        <v>9</v>
      </c>
      <c r="E38" s="49" t="s">
        <v>71</v>
      </c>
      <c r="F38" s="63" t="s">
        <v>70</v>
      </c>
      <c r="G38" s="46" t="s">
        <v>69</v>
      </c>
      <c r="H38" s="62" t="s">
        <v>54</v>
      </c>
      <c r="I38" t="s">
        <v>64</v>
      </c>
    </row>
    <row r="39" spans="1:9" ht="45.95" customHeight="1">
      <c r="A39" s="47" t="s">
        <v>13</v>
      </c>
      <c r="B39" s="46" t="s">
        <v>68</v>
      </c>
      <c r="C39" s="42" t="s">
        <v>52</v>
      </c>
      <c r="D39" s="45">
        <v>240</v>
      </c>
      <c r="E39" s="49" t="s">
        <v>67</v>
      </c>
      <c r="F39" s="43" t="s">
        <v>66</v>
      </c>
      <c r="G39" s="42" t="s">
        <v>65</v>
      </c>
      <c r="H39" s="41" t="s">
        <v>54</v>
      </c>
      <c r="I39" t="s">
        <v>64</v>
      </c>
    </row>
    <row r="40" spans="1:9" ht="75">
      <c r="A40" s="61" t="s">
        <v>12</v>
      </c>
      <c r="B40" s="60" t="s">
        <v>63</v>
      </c>
      <c r="C40" s="42" t="s">
        <v>62</v>
      </c>
      <c r="D40" s="45">
        <v>5</v>
      </c>
      <c r="E40" s="49" t="s">
        <v>61</v>
      </c>
      <c r="F40" s="43" t="s">
        <v>60</v>
      </c>
      <c r="G40" s="59" t="s">
        <v>59</v>
      </c>
      <c r="H40" s="48" t="s">
        <v>54</v>
      </c>
      <c r="I40" t="s">
        <v>183</v>
      </c>
    </row>
    <row r="41" spans="1:9" ht="45">
      <c r="A41" s="58" t="s">
        <v>8</v>
      </c>
      <c r="B41" s="46" t="s">
        <v>58</v>
      </c>
      <c r="C41" s="46" t="s">
        <v>29</v>
      </c>
      <c r="D41" s="45">
        <v>1</v>
      </c>
      <c r="E41" s="57">
        <v>44381</v>
      </c>
      <c r="F41" s="43" t="s">
        <v>23</v>
      </c>
      <c r="G41" s="46" t="s">
        <v>57</v>
      </c>
      <c r="H41" s="48" t="s">
        <v>54</v>
      </c>
      <c r="I41" t="s">
        <v>183</v>
      </c>
    </row>
    <row r="42" spans="1:9" ht="30">
      <c r="A42" s="47" t="s">
        <v>9</v>
      </c>
      <c r="B42" s="42" t="s">
        <v>56</v>
      </c>
      <c r="C42" s="46" t="s">
        <v>29</v>
      </c>
      <c r="D42" s="45">
        <v>2</v>
      </c>
      <c r="E42" s="44">
        <v>44700</v>
      </c>
      <c r="F42" s="43" t="s">
        <v>23</v>
      </c>
      <c r="G42" s="42" t="s">
        <v>55</v>
      </c>
      <c r="H42" s="48" t="s">
        <v>54</v>
      </c>
      <c r="I42" t="s">
        <v>184</v>
      </c>
    </row>
    <row r="43" spans="1:9">
      <c r="A43" s="54"/>
      <c r="B43" s="51"/>
      <c r="C43" s="51"/>
      <c r="D43" s="53"/>
      <c r="E43" s="51"/>
      <c r="F43" s="52"/>
      <c r="G43" s="51"/>
      <c r="H43" s="56"/>
    </row>
    <row r="44" spans="1:9" ht="30">
      <c r="A44" s="47" t="s">
        <v>10</v>
      </c>
      <c r="B44" s="55" t="s">
        <v>53</v>
      </c>
      <c r="C44" s="42" t="s">
        <v>52</v>
      </c>
      <c r="D44" s="45">
        <v>26</v>
      </c>
      <c r="E44" s="49" t="s">
        <v>51</v>
      </c>
      <c r="F44" s="43" t="s">
        <v>50</v>
      </c>
      <c r="G44" s="42" t="s">
        <v>49</v>
      </c>
      <c r="H44" s="41" t="s">
        <v>41</v>
      </c>
      <c r="I44" t="s">
        <v>40</v>
      </c>
    </row>
    <row r="45" spans="1:9" ht="60">
      <c r="A45" s="47" t="s">
        <v>8</v>
      </c>
      <c r="B45" s="42" t="s">
        <v>48</v>
      </c>
      <c r="C45" s="46" t="s">
        <v>29</v>
      </c>
      <c r="D45" s="45">
        <v>1.5</v>
      </c>
      <c r="E45" s="44">
        <v>44685</v>
      </c>
      <c r="F45" s="43" t="s">
        <v>23</v>
      </c>
      <c r="G45" s="42" t="s">
        <v>47</v>
      </c>
      <c r="H45" s="41" t="s">
        <v>41</v>
      </c>
      <c r="I45" t="s">
        <v>40</v>
      </c>
    </row>
    <row r="46" spans="1:9" ht="60">
      <c r="A46" s="47" t="s">
        <v>17</v>
      </c>
      <c r="B46" s="42" t="s">
        <v>46</v>
      </c>
      <c r="C46" s="46" t="s">
        <v>29</v>
      </c>
      <c r="D46" s="45">
        <v>11</v>
      </c>
      <c r="E46" s="49" t="s">
        <v>38</v>
      </c>
      <c r="F46" s="43" t="s">
        <v>37</v>
      </c>
      <c r="G46" s="42" t="s">
        <v>45</v>
      </c>
      <c r="H46" s="41" t="s">
        <v>41</v>
      </c>
      <c r="I46" t="s">
        <v>40</v>
      </c>
    </row>
    <row r="47" spans="1:9" ht="60">
      <c r="A47" s="47" t="s">
        <v>11</v>
      </c>
      <c r="B47" s="42" t="s">
        <v>44</v>
      </c>
      <c r="C47" s="46" t="s">
        <v>29</v>
      </c>
      <c r="D47" s="45">
        <v>8</v>
      </c>
      <c r="E47" s="49" t="s">
        <v>43</v>
      </c>
      <c r="F47" s="43" t="s">
        <v>37</v>
      </c>
      <c r="G47" s="42" t="s">
        <v>42</v>
      </c>
      <c r="H47" s="41" t="s">
        <v>41</v>
      </c>
      <c r="I47" t="s">
        <v>40</v>
      </c>
    </row>
    <row r="48" spans="1:9">
      <c r="A48" s="54"/>
      <c r="B48" s="51"/>
      <c r="C48" s="51"/>
      <c r="D48" s="53"/>
      <c r="E48" s="51"/>
      <c r="F48" s="52"/>
      <c r="G48" s="51"/>
      <c r="H48" s="50"/>
    </row>
    <row r="49" spans="1:9" ht="45">
      <c r="A49" s="47" t="s">
        <v>17</v>
      </c>
      <c r="B49" s="42" t="s">
        <v>39</v>
      </c>
      <c r="C49" s="46" t="s">
        <v>29</v>
      </c>
      <c r="D49" s="45">
        <v>9</v>
      </c>
      <c r="E49" s="49" t="s">
        <v>38</v>
      </c>
      <c r="F49" s="43" t="s">
        <v>37</v>
      </c>
      <c r="G49" s="42" t="s">
        <v>36</v>
      </c>
      <c r="H49" s="41" t="s">
        <v>26</v>
      </c>
      <c r="I49" t="s">
        <v>25</v>
      </c>
    </row>
    <row r="50" spans="1:9" ht="60">
      <c r="A50" s="47" t="s">
        <v>8</v>
      </c>
      <c r="B50" s="42" t="s">
        <v>35</v>
      </c>
      <c r="C50" s="46" t="s">
        <v>29</v>
      </c>
      <c r="D50" s="45">
        <v>1</v>
      </c>
      <c r="E50" s="44">
        <v>44590</v>
      </c>
      <c r="F50" s="43" t="s">
        <v>23</v>
      </c>
      <c r="G50" s="42" t="s">
        <v>34</v>
      </c>
      <c r="H50" s="41" t="s">
        <v>26</v>
      </c>
      <c r="I50" t="s">
        <v>25</v>
      </c>
    </row>
    <row r="51" spans="1:9" ht="60">
      <c r="A51" s="47" t="s">
        <v>8</v>
      </c>
      <c r="B51" s="42" t="s">
        <v>33</v>
      </c>
      <c r="C51" s="46" t="s">
        <v>29</v>
      </c>
      <c r="D51" s="45">
        <v>1</v>
      </c>
      <c r="E51" s="44">
        <v>44478</v>
      </c>
      <c r="F51" s="43" t="s">
        <v>23</v>
      </c>
      <c r="G51" s="42" t="s">
        <v>32</v>
      </c>
      <c r="H51" s="48" t="s">
        <v>26</v>
      </c>
      <c r="I51" t="s">
        <v>31</v>
      </c>
    </row>
    <row r="52" spans="1:9" ht="45.75" thickBot="1">
      <c r="A52" s="47" t="s">
        <v>8</v>
      </c>
      <c r="B52" s="42" t="s">
        <v>30</v>
      </c>
      <c r="C52" s="46" t="s">
        <v>29</v>
      </c>
      <c r="D52" s="45">
        <v>1</v>
      </c>
      <c r="E52" s="44">
        <v>44881</v>
      </c>
      <c r="F52" s="43" t="s">
        <v>28</v>
      </c>
      <c r="G52" s="42" t="s">
        <v>27</v>
      </c>
      <c r="H52" s="41" t="s">
        <v>26</v>
      </c>
      <c r="I52" t="s">
        <v>25</v>
      </c>
    </row>
    <row r="53" spans="1:9" ht="15.75" thickBot="1">
      <c r="A53" s="40"/>
      <c r="B53" s="37"/>
      <c r="C53" s="39" t="s">
        <v>5</v>
      </c>
      <c r="D53" s="38">
        <f>SUM(D17:D52)</f>
        <v>384</v>
      </c>
      <c r="E53" s="37"/>
      <c r="F53" s="37"/>
      <c r="G53" s="37"/>
      <c r="H53" s="36"/>
    </row>
    <row r="54" spans="1:9">
      <c r="E54"/>
    </row>
    <row r="57" spans="1:9">
      <c r="D57"/>
      <c r="E57"/>
      <c r="F57"/>
    </row>
    <row r="58" spans="1:9">
      <c r="D58"/>
      <c r="E58"/>
      <c r="F58"/>
    </row>
    <row r="59" spans="1:9">
      <c r="D59"/>
      <c r="E59"/>
      <c r="F59"/>
    </row>
    <row r="60" spans="1:9">
      <c r="D60"/>
      <c r="E60"/>
      <c r="F60"/>
    </row>
    <row r="61" spans="1:9">
      <c r="D61"/>
      <c r="E61"/>
      <c r="F61"/>
    </row>
    <row r="62" spans="1:9">
      <c r="D62"/>
      <c r="E62"/>
      <c r="F62"/>
    </row>
    <row r="63" spans="1:9">
      <c r="D63"/>
      <c r="E63"/>
      <c r="F63"/>
    </row>
    <row r="64" spans="1:9">
      <c r="D64"/>
      <c r="E64"/>
      <c r="F64"/>
    </row>
    <row r="65" customFormat="1"/>
    <row r="66" customFormat="1"/>
    <row r="67" customFormat="1"/>
  </sheetData>
  <sheetProtection selectLockedCells="1" selectUnlockedCells="1"/>
  <mergeCells count="10">
    <mergeCell ref="B15:C15"/>
    <mergeCell ref="C13:H13"/>
    <mergeCell ref="A13:B13"/>
    <mergeCell ref="F14:H15"/>
    <mergeCell ref="A4:P4"/>
    <mergeCell ref="A5:P5"/>
    <mergeCell ref="A6:P6"/>
    <mergeCell ref="A7:P7"/>
    <mergeCell ref="A8:P8"/>
    <mergeCell ref="B14:C14"/>
  </mergeCells>
  <dataValidations count="6">
    <dataValidation type="list" allowBlank="1" showInputMessage="1" showErrorMessage="1" errorTitle="Please Use Dropdown Menu" sqref="F17:F52" xr:uid="{340F5269-B37E-4AF3-AD73-F548841D15C1}">
      <formula1>"Agenda/Program, Certificate of attendance, Contract, Official record, Published article, Receipt, Reference, Transcript/Syllabus, Letter of verification, Other"</formula1>
    </dataValidation>
    <dataValidation type="list" allowBlank="1" showInputMessage="1" showErrorMessage="1" errorTitle="Please Use Dropdown Menu" sqref="H44:H52 H17:H42" xr:uid="{ED48C54F-4D51-4D51-99DA-E379FDF489E7}">
      <formula1>"Expert, Communicator, Collaborator, Advocate, Scholar, Manager, Professional"</formula1>
    </dataValidation>
    <dataValidation type="list" allowBlank="1" showInputMessage="1" showErrorMessage="1" errorTitle="Please Use the Dropdown Menu" sqref="E14" xr:uid="{5CE1749D-F05C-4C37-87B2-0E6BD381B50B}">
      <formula1>"2020-2021,2021-2022,2022-2023,2023-2024"</formula1>
    </dataValidation>
    <dataValidation type="list" allowBlank="1" showInputMessage="1" showErrorMessage="1" sqref="F53" xr:uid="{118B6AB1-73CD-43A1-85BB-1D614C721AB1}">
      <formula1>"Agenda/Programme, Certificate of attendance, Contract, Official record, Published article, Receipt, Reference, Transcript/Syllabus, Letter of verification, Other"</formula1>
    </dataValidation>
    <dataValidation type="list" allowBlank="1" showInputMessage="1" showErrorMessage="1" sqref="A53" xr:uid="{FF45C672-2BC3-4296-B7AC-111F66A35455}">
      <formula1>"A. Education activities, B. University / College courses, C. Interest groups, D. Independent study, E.  Manufacturers presentations"</formula1>
    </dataValidation>
    <dataValidation type="list" allowBlank="1" showInputMessage="1" showErrorMessage="1" sqref="H53" xr:uid="{B08ED941-4BBF-4796-BD46-56F20960D186}">
      <formula1>"Expert, Communicator, Collaborator, Advocate, Scholar, Manager, Professional"</formula1>
    </dataValidation>
  </dataValidations>
  <pageMargins left="0.25" right="0.25" top="0.75" bottom="0.75" header="0.3" footer="0.3"/>
  <pageSetup paperSize="5" scale="6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95179-844C-443F-ADC4-2B9FE6FD40A0}">
  <dimension ref="A1:A12"/>
  <sheetViews>
    <sheetView workbookViewId="0">
      <selection sqref="A1:XFD1048576"/>
    </sheetView>
  </sheetViews>
  <sheetFormatPr defaultColWidth="8.85546875" defaultRowHeight="15"/>
  <cols>
    <col min="1" max="1" width="29.42578125" bestFit="1" customWidth="1"/>
  </cols>
  <sheetData>
    <row r="1" spans="1:1">
      <c r="A1" t="s">
        <v>8</v>
      </c>
    </row>
    <row r="2" spans="1:1">
      <c r="A2" t="s">
        <v>9</v>
      </c>
    </row>
    <row r="3" spans="1:1">
      <c r="A3" t="s">
        <v>10</v>
      </c>
    </row>
    <row r="4" spans="1:1">
      <c r="A4" t="s">
        <v>11</v>
      </c>
    </row>
    <row r="5" spans="1:1">
      <c r="A5" t="s">
        <v>12</v>
      </c>
    </row>
    <row r="6" spans="1:1">
      <c r="A6" t="s">
        <v>13</v>
      </c>
    </row>
    <row r="7" spans="1:1">
      <c r="A7" t="s">
        <v>14</v>
      </c>
    </row>
    <row r="8" spans="1:1">
      <c r="A8" t="s">
        <v>15</v>
      </c>
    </row>
    <row r="9" spans="1:1">
      <c r="A9" t="s">
        <v>19</v>
      </c>
    </row>
    <row r="10" spans="1:1">
      <c r="A10" t="s">
        <v>16</v>
      </c>
    </row>
    <row r="11" spans="1:1">
      <c r="A11" t="s">
        <v>17</v>
      </c>
    </row>
    <row r="12" spans="1:1">
      <c r="A12" t="s">
        <v>18</v>
      </c>
    </row>
  </sheetData>
  <sheetProtection algorithmName="SHA-512" hashValue="RyWydgh5OGAMC8lI7YhNzlXROwIlNTJo0gUCEn2RrQ1kWDfw1q3fjQnjKOBp6Gv4vAYbwlOzgsFGCs+HziGY/w==" saltValue="XPdyrd0swwA9TC1P08FBuA=="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1EE83-56F2-4D18-93E9-2D5F6B53088E}">
  <dimension ref="A1:N80"/>
  <sheetViews>
    <sheetView topLeftCell="A73" workbookViewId="0">
      <selection activeCell="A63" sqref="A63"/>
    </sheetView>
  </sheetViews>
  <sheetFormatPr defaultColWidth="8.7109375" defaultRowHeight="15"/>
  <cols>
    <col min="1" max="1" width="17.42578125" bestFit="1" customWidth="1"/>
    <col min="2" max="2" width="17.140625" style="3" bestFit="1" customWidth="1"/>
    <col min="3" max="3" width="22.85546875" bestFit="1" customWidth="1"/>
    <col min="4" max="4" width="13.42578125" style="3" bestFit="1" customWidth="1"/>
    <col min="5" max="5" width="17.140625" bestFit="1" customWidth="1"/>
    <col min="6" max="6" width="29.42578125" style="3" bestFit="1" customWidth="1"/>
    <col min="7" max="7" width="10.42578125" bestFit="1" customWidth="1"/>
    <col min="8" max="8" width="17.7109375" style="3" bestFit="1" customWidth="1"/>
    <col min="9" max="9" width="21.140625" bestFit="1" customWidth="1"/>
    <col min="10" max="10" width="18.85546875" style="3" bestFit="1" customWidth="1"/>
    <col min="11" max="11" width="23.140625" bestFit="1" customWidth="1"/>
    <col min="12" max="12" width="8.7109375" style="3"/>
    <col min="14" max="14" width="44.85546875" bestFit="1" customWidth="1"/>
  </cols>
  <sheetData>
    <row r="1" spans="1:12">
      <c r="A1" s="5" t="s">
        <v>8</v>
      </c>
      <c r="B1" s="6" t="s">
        <v>9</v>
      </c>
      <c r="C1" s="5" t="s">
        <v>10</v>
      </c>
      <c r="D1" s="6" t="s">
        <v>11</v>
      </c>
      <c r="E1" s="5" t="s">
        <v>12</v>
      </c>
      <c r="F1" s="6" t="s">
        <v>13</v>
      </c>
      <c r="G1" s="5" t="s">
        <v>14</v>
      </c>
      <c r="H1" s="6" t="s">
        <v>15</v>
      </c>
      <c r="I1" s="5" t="s">
        <v>19</v>
      </c>
      <c r="J1" s="6" t="s">
        <v>16</v>
      </c>
      <c r="K1" s="5" t="s">
        <v>17</v>
      </c>
      <c r="L1" s="6" t="s">
        <v>18</v>
      </c>
    </row>
    <row r="2" spans="1:12">
      <c r="A2">
        <f>IF('B Tracking Sheet'!A6="Lecture-style events",'B Tracking Sheet'!D6,0)</f>
        <v>0</v>
      </c>
      <c r="B2" s="3">
        <f>IF('B Tracking Sheet'!A6="Technology training",'B Tracking Sheet'!D6,0)</f>
        <v>0</v>
      </c>
      <c r="C2">
        <f>IF('B Tracking Sheet'!A6="University/college courses",'B Tracking Sheet'!D6,0)</f>
        <v>0</v>
      </c>
      <c r="D2" s="3">
        <f>IF('B Tracking Sheet'!A6="Interest groups",'B Tracking Sheet'!D6,0)</f>
        <v>0</v>
      </c>
      <c r="E2">
        <f>IF('B Tracking Sheet'!A6="Independent study ",'B Tracking Sheet'!D6,0)</f>
        <v>0</v>
      </c>
      <c r="F2" s="3">
        <f>IF('B Tracking Sheet'!A6="Supervision of practicum students",'B Tracking Sheet'!D6,0)</f>
        <v>0</v>
      </c>
      <c r="G2">
        <f>IF('B Tracking Sheet'!A6="Mentorship",'B Tracking Sheet'!D6,0)</f>
        <v>0</v>
      </c>
      <c r="H2" s="3">
        <f>IF('B Tracking Sheet'!A6="Presentations given ",'B Tracking Sheet'!D6,0)</f>
        <v>0</v>
      </c>
      <c r="I2">
        <f>IF('B Tracking Sheet'!A6="Participation in research",'B Tracking Sheet'!D6,0)</f>
        <v>0</v>
      </c>
      <c r="J2" s="3">
        <f>IF('B Tracking Sheet'!A6="Informal publications",'B Tracking Sheet'!D6,0)</f>
        <v>0</v>
      </c>
      <c r="K2">
        <f>IF('B Tracking Sheet'!A6="Committee/working group",'B Tracking Sheet'!D6,0)</f>
        <v>0</v>
      </c>
      <c r="L2" s="3">
        <f>IF('B Tracking Sheet'!A6="Advocacy ",'B Tracking Sheet'!D6,0)</f>
        <v>0</v>
      </c>
    </row>
    <row r="3" spans="1:12">
      <c r="A3">
        <f>IF('B Tracking Sheet'!A7="Lecture-style events",'B Tracking Sheet'!D7,0)</f>
        <v>0</v>
      </c>
      <c r="B3" s="3">
        <f>IF('B Tracking Sheet'!A7="Technology training",'B Tracking Sheet'!D7,0)</f>
        <v>0</v>
      </c>
      <c r="C3">
        <f>IF('B Tracking Sheet'!A7="University/college courses",'B Tracking Sheet'!D7,0)</f>
        <v>0</v>
      </c>
      <c r="D3" s="3">
        <f>IF('B Tracking Sheet'!A7="Interest groups",'B Tracking Sheet'!D7,0)</f>
        <v>0</v>
      </c>
      <c r="E3">
        <f>IF('B Tracking Sheet'!A7="Independent study ",'B Tracking Sheet'!D7,0)</f>
        <v>0</v>
      </c>
      <c r="F3" s="3">
        <f>IF('B Tracking Sheet'!A7="Supervision of practicum students",'B Tracking Sheet'!D7,0)</f>
        <v>0</v>
      </c>
      <c r="G3">
        <f>IF('B Tracking Sheet'!A7="Mentorship",'B Tracking Sheet'!D7,0)</f>
        <v>0</v>
      </c>
      <c r="H3" s="3">
        <f>IF('B Tracking Sheet'!A7="Presentations given ",'B Tracking Sheet'!D7,0)</f>
        <v>0</v>
      </c>
      <c r="I3">
        <f>IF('B Tracking Sheet'!A7="Participation in research",'B Tracking Sheet'!D7,0)</f>
        <v>0</v>
      </c>
      <c r="J3" s="3">
        <f>IF('B Tracking Sheet'!A7="Informal publications",'B Tracking Sheet'!D7,0)</f>
        <v>0</v>
      </c>
      <c r="K3">
        <f>IF('B Tracking Sheet'!A7="Committee/working group",'B Tracking Sheet'!D7,0)</f>
        <v>0</v>
      </c>
      <c r="L3" s="3">
        <f>IF('B Tracking Sheet'!A7="Advocacy ",'B Tracking Sheet'!D7,0)</f>
        <v>0</v>
      </c>
    </row>
    <row r="4" spans="1:12">
      <c r="A4">
        <f>IF('B Tracking Sheet'!A8="Lecture-style events",'B Tracking Sheet'!D8,0)</f>
        <v>0</v>
      </c>
      <c r="B4" s="3">
        <f>IF('B Tracking Sheet'!A8="Technology training",'B Tracking Sheet'!D8,0)</f>
        <v>0</v>
      </c>
      <c r="C4">
        <f>IF('B Tracking Sheet'!A8="University/college courses",'B Tracking Sheet'!D8,0)</f>
        <v>0</v>
      </c>
      <c r="D4" s="3">
        <f>IF('B Tracking Sheet'!A8="Interest groups",'B Tracking Sheet'!D8,0)</f>
        <v>0</v>
      </c>
      <c r="E4">
        <f>IF('B Tracking Sheet'!A8="Independent study ",'B Tracking Sheet'!D8,0)</f>
        <v>0</v>
      </c>
      <c r="F4" s="3">
        <f>IF('B Tracking Sheet'!A8="Supervision of practicum students",'B Tracking Sheet'!D8,0)</f>
        <v>0</v>
      </c>
      <c r="G4">
        <f>IF('B Tracking Sheet'!A8="Mentorship",'B Tracking Sheet'!D8,0)</f>
        <v>0</v>
      </c>
      <c r="H4" s="3">
        <f>IF('B Tracking Sheet'!A8="Presentations given ",'B Tracking Sheet'!D8,0)</f>
        <v>0</v>
      </c>
      <c r="I4">
        <f>IF('B Tracking Sheet'!A8="Participation in research",'B Tracking Sheet'!D8,0)</f>
        <v>0</v>
      </c>
      <c r="J4" s="3">
        <f>IF('B Tracking Sheet'!A8="Informal publications",'B Tracking Sheet'!D8,0)</f>
        <v>0</v>
      </c>
      <c r="K4">
        <f>IF('B Tracking Sheet'!A8="Committee/working group",'B Tracking Sheet'!D8,0)</f>
        <v>0</v>
      </c>
      <c r="L4" s="3">
        <f>IF('B Tracking Sheet'!A8="Advocacy ",'B Tracking Sheet'!D8,0)</f>
        <v>0</v>
      </c>
    </row>
    <row r="5" spans="1:12">
      <c r="A5">
        <f>IF('B Tracking Sheet'!A9="Lecture-style events",'B Tracking Sheet'!D9,0)</f>
        <v>0</v>
      </c>
      <c r="B5" s="3">
        <f>IF('B Tracking Sheet'!A9="Technology training",'B Tracking Sheet'!D9,0)</f>
        <v>0</v>
      </c>
      <c r="C5">
        <f>IF('B Tracking Sheet'!A9="University/college courses",'B Tracking Sheet'!D9,0)</f>
        <v>0</v>
      </c>
      <c r="D5" s="3">
        <f>IF('B Tracking Sheet'!A9="Interest groups",'B Tracking Sheet'!D9,0)</f>
        <v>0</v>
      </c>
      <c r="E5">
        <f>IF('B Tracking Sheet'!A9="Independent study ",'B Tracking Sheet'!D9,0)</f>
        <v>0</v>
      </c>
      <c r="F5" s="3">
        <f>IF('B Tracking Sheet'!A9="Supervision of practicum students",'B Tracking Sheet'!D9,0)</f>
        <v>0</v>
      </c>
      <c r="G5">
        <f>IF('B Tracking Sheet'!A9="Mentorship",'B Tracking Sheet'!D9,0)</f>
        <v>0</v>
      </c>
      <c r="H5" s="3">
        <f>IF('B Tracking Sheet'!A9="Presentations given ",'B Tracking Sheet'!D9,0)</f>
        <v>0</v>
      </c>
      <c r="I5">
        <f>IF('B Tracking Sheet'!A9="Participation in research",'B Tracking Sheet'!D9,0)</f>
        <v>0</v>
      </c>
      <c r="J5" s="3">
        <f>IF('B Tracking Sheet'!A9="Informal publications",'B Tracking Sheet'!D9,0)</f>
        <v>0</v>
      </c>
      <c r="K5">
        <f>IF('B Tracking Sheet'!A9="Committee/working group",'B Tracking Sheet'!D9,0)</f>
        <v>0</v>
      </c>
      <c r="L5" s="3">
        <f>IF('B Tracking Sheet'!A9="Advocacy ",'B Tracking Sheet'!D9,0)</f>
        <v>0</v>
      </c>
    </row>
    <row r="6" spans="1:12">
      <c r="A6">
        <f>IF('B Tracking Sheet'!A10="Lecture-style events",'B Tracking Sheet'!D10,0)</f>
        <v>0</v>
      </c>
      <c r="B6" s="3">
        <f>IF('B Tracking Sheet'!A10="Technology training",'B Tracking Sheet'!D10,0)</f>
        <v>0</v>
      </c>
      <c r="C6">
        <f>IF('B Tracking Sheet'!A10="University/college courses",'B Tracking Sheet'!D10,0)</f>
        <v>0</v>
      </c>
      <c r="D6" s="3">
        <f>IF('B Tracking Sheet'!A10="Interest groups",'B Tracking Sheet'!D10,0)</f>
        <v>0</v>
      </c>
      <c r="E6">
        <f>IF('B Tracking Sheet'!A10="Independent study ",'B Tracking Sheet'!D10,0)</f>
        <v>0</v>
      </c>
      <c r="F6" s="3">
        <f>IF('B Tracking Sheet'!A10="Supervision of practicum students",'B Tracking Sheet'!D10,0)</f>
        <v>0</v>
      </c>
      <c r="G6">
        <f>IF('B Tracking Sheet'!A10="Mentorship",'B Tracking Sheet'!D10,0)</f>
        <v>0</v>
      </c>
      <c r="H6" s="3">
        <f>IF('B Tracking Sheet'!A10="Presentations given ",'B Tracking Sheet'!D10,0)</f>
        <v>0</v>
      </c>
      <c r="I6">
        <f>IF('B Tracking Sheet'!A10="Participation in research",'B Tracking Sheet'!D10,0)</f>
        <v>0</v>
      </c>
      <c r="J6" s="3">
        <f>IF('B Tracking Sheet'!A10="Informal publications",'B Tracking Sheet'!D10,0)</f>
        <v>0</v>
      </c>
      <c r="K6">
        <f>IF('B Tracking Sheet'!A10="Committee/working group",'B Tracking Sheet'!D10,0)</f>
        <v>0</v>
      </c>
      <c r="L6" s="3">
        <f>IF('B Tracking Sheet'!A10="Advocacy ",'B Tracking Sheet'!D10,0)</f>
        <v>0</v>
      </c>
    </row>
    <row r="7" spans="1:12">
      <c r="A7">
        <f>IF('B Tracking Sheet'!A11="Lecture-style events",'B Tracking Sheet'!D11,0)</f>
        <v>0</v>
      </c>
      <c r="B7" s="3">
        <f>IF('B Tracking Sheet'!A11="Technology training",'B Tracking Sheet'!D11,0)</f>
        <v>0</v>
      </c>
      <c r="C7">
        <f>IF('B Tracking Sheet'!A11="University/college courses",'B Tracking Sheet'!D11,0)</f>
        <v>0</v>
      </c>
      <c r="D7" s="3">
        <f>IF('B Tracking Sheet'!A11="Interest groups",'B Tracking Sheet'!D11,0)</f>
        <v>0</v>
      </c>
      <c r="E7">
        <f>IF('B Tracking Sheet'!A11="Independent study ",'B Tracking Sheet'!D11,0)</f>
        <v>0</v>
      </c>
      <c r="F7" s="3">
        <f>IF('B Tracking Sheet'!A11="Supervision of practicum students",'B Tracking Sheet'!D11,0)</f>
        <v>0</v>
      </c>
      <c r="G7">
        <f>IF('B Tracking Sheet'!A11="Mentorship",'B Tracking Sheet'!D11,0)</f>
        <v>0</v>
      </c>
      <c r="H7" s="3">
        <f>IF('B Tracking Sheet'!A11="Presentations given ",'B Tracking Sheet'!D11,0)</f>
        <v>0</v>
      </c>
      <c r="I7">
        <f>IF('B Tracking Sheet'!A11="Participation in research",'B Tracking Sheet'!D11,0)</f>
        <v>0</v>
      </c>
      <c r="J7" s="3">
        <f>IF('B Tracking Sheet'!A11="Informal publications",'B Tracking Sheet'!D11,0)</f>
        <v>0</v>
      </c>
      <c r="K7">
        <f>IF('B Tracking Sheet'!A11="Committee/working group",'B Tracking Sheet'!D11,0)</f>
        <v>0</v>
      </c>
      <c r="L7" s="3">
        <f>IF('B Tracking Sheet'!A11="Advocacy ",'B Tracking Sheet'!D11,0)</f>
        <v>0</v>
      </c>
    </row>
    <row r="8" spans="1:12">
      <c r="A8">
        <f>IF('B Tracking Sheet'!A12="Lecture-style events",'B Tracking Sheet'!D12,0)</f>
        <v>0</v>
      </c>
      <c r="B8" s="3">
        <f>IF('B Tracking Sheet'!A12="Technology training",'B Tracking Sheet'!D12,0)</f>
        <v>0</v>
      </c>
      <c r="C8">
        <f>IF('B Tracking Sheet'!A12="University/college courses",'B Tracking Sheet'!D12,0)</f>
        <v>0</v>
      </c>
      <c r="D8" s="3">
        <f>IF('B Tracking Sheet'!A12="Interest groups",'B Tracking Sheet'!D12,0)</f>
        <v>0</v>
      </c>
      <c r="E8">
        <f>IF('B Tracking Sheet'!A12="Independent study ",'B Tracking Sheet'!D12,0)</f>
        <v>0</v>
      </c>
      <c r="F8" s="3">
        <f>IF('B Tracking Sheet'!A12="Supervision of practicum students",'B Tracking Sheet'!D12,0)</f>
        <v>0</v>
      </c>
      <c r="G8">
        <f>IF('B Tracking Sheet'!A12="Mentorship",'B Tracking Sheet'!D12,0)</f>
        <v>0</v>
      </c>
      <c r="H8" s="3">
        <f>IF('B Tracking Sheet'!A12="Presentations given ",'B Tracking Sheet'!D12,0)</f>
        <v>0</v>
      </c>
      <c r="I8">
        <f>IF('B Tracking Sheet'!A12="Participation in research",'B Tracking Sheet'!D12,0)</f>
        <v>0</v>
      </c>
      <c r="J8" s="3">
        <f>IF('B Tracking Sheet'!A12="Informal publications",'B Tracking Sheet'!D12,0)</f>
        <v>0</v>
      </c>
      <c r="K8">
        <f>IF('B Tracking Sheet'!A12="Committee/working group",'B Tracking Sheet'!D12,0)</f>
        <v>0</v>
      </c>
      <c r="L8" s="3">
        <f>IF('B Tracking Sheet'!A12="Advocacy ",'B Tracking Sheet'!D12,0)</f>
        <v>0</v>
      </c>
    </row>
    <row r="9" spans="1:12">
      <c r="A9">
        <f>IF('B Tracking Sheet'!A13="Lecture-style events",'B Tracking Sheet'!D13,0)</f>
        <v>0</v>
      </c>
      <c r="B9" s="3">
        <f>IF('B Tracking Sheet'!A13="Technology training",'B Tracking Sheet'!D13,0)</f>
        <v>0</v>
      </c>
      <c r="C9">
        <f>IF('B Tracking Sheet'!A13="University/college courses",'B Tracking Sheet'!D13,0)</f>
        <v>0</v>
      </c>
      <c r="D9" s="3">
        <f>IF('B Tracking Sheet'!A13="Interest groups",'B Tracking Sheet'!D13,0)</f>
        <v>0</v>
      </c>
      <c r="E9">
        <f>IF('B Tracking Sheet'!A13="Independent study ",'B Tracking Sheet'!D13,0)</f>
        <v>0</v>
      </c>
      <c r="F9" s="3">
        <f>IF('B Tracking Sheet'!A13="Supervision of practicum students",'B Tracking Sheet'!D13,0)</f>
        <v>0</v>
      </c>
      <c r="G9">
        <f>IF('B Tracking Sheet'!A13="Mentorship",'B Tracking Sheet'!D13,0)</f>
        <v>0</v>
      </c>
      <c r="H9" s="3">
        <f>IF('B Tracking Sheet'!A13="Presentations given ",'B Tracking Sheet'!D13,0)</f>
        <v>0</v>
      </c>
      <c r="I9">
        <f>IF('B Tracking Sheet'!A13="Participation in research",'B Tracking Sheet'!D13,0)</f>
        <v>0</v>
      </c>
      <c r="J9" s="3">
        <f>IF('B Tracking Sheet'!A13="Informal publications",'B Tracking Sheet'!D13,0)</f>
        <v>0</v>
      </c>
      <c r="K9">
        <f>IF('B Tracking Sheet'!A13="Committee/working group",'B Tracking Sheet'!D13,0)</f>
        <v>0</v>
      </c>
      <c r="L9" s="3">
        <f>IF('B Tracking Sheet'!A13="Advocacy ",'B Tracking Sheet'!D13,0)</f>
        <v>0</v>
      </c>
    </row>
    <row r="10" spans="1:12">
      <c r="A10">
        <f>IF('B Tracking Sheet'!A14="Lecture-style events",'B Tracking Sheet'!D14,0)</f>
        <v>0</v>
      </c>
      <c r="B10" s="3">
        <f>IF('B Tracking Sheet'!A14="Technology training",'B Tracking Sheet'!D14,0)</f>
        <v>0</v>
      </c>
      <c r="C10">
        <f>IF('B Tracking Sheet'!A14="University/college courses",'B Tracking Sheet'!D14,0)</f>
        <v>0</v>
      </c>
      <c r="D10" s="3">
        <f>IF('B Tracking Sheet'!A14="Interest groups",'B Tracking Sheet'!D14,0)</f>
        <v>0</v>
      </c>
      <c r="E10">
        <f>IF('B Tracking Sheet'!A14="Independent study ",'B Tracking Sheet'!D14,0)</f>
        <v>0</v>
      </c>
      <c r="F10" s="3">
        <f>IF('B Tracking Sheet'!A14="Supervision of practicum students",'B Tracking Sheet'!D14,0)</f>
        <v>0</v>
      </c>
      <c r="G10">
        <f>IF('B Tracking Sheet'!A14="Mentorship",'B Tracking Sheet'!D14,0)</f>
        <v>0</v>
      </c>
      <c r="H10" s="3">
        <f>IF('B Tracking Sheet'!A14="Presentations given ",'B Tracking Sheet'!D14,0)</f>
        <v>0</v>
      </c>
      <c r="I10">
        <f>IF('B Tracking Sheet'!A14="Participation in research",'B Tracking Sheet'!D14,0)</f>
        <v>0</v>
      </c>
      <c r="J10" s="3">
        <f>IF('B Tracking Sheet'!A14="Informal publications",'B Tracking Sheet'!D14,0)</f>
        <v>0</v>
      </c>
      <c r="K10">
        <f>IF('B Tracking Sheet'!A14="Committee/working group",'B Tracking Sheet'!D14,0)</f>
        <v>0</v>
      </c>
      <c r="L10" s="3">
        <f>IF('B Tracking Sheet'!A14="Advocacy ",'B Tracking Sheet'!D14,0)</f>
        <v>0</v>
      </c>
    </row>
    <row r="11" spans="1:12">
      <c r="A11">
        <f>IF('B Tracking Sheet'!A15="Lecture-style events",'B Tracking Sheet'!D15,0)</f>
        <v>0</v>
      </c>
      <c r="B11" s="3">
        <f>IF('B Tracking Sheet'!A15="Technology training",'B Tracking Sheet'!D15,0)</f>
        <v>0</v>
      </c>
      <c r="C11">
        <f>IF('B Tracking Sheet'!A15="University/college courses",'B Tracking Sheet'!D15,0)</f>
        <v>0</v>
      </c>
      <c r="D11" s="3">
        <f>IF('B Tracking Sheet'!A15="Interest groups",'B Tracking Sheet'!D15,0)</f>
        <v>0</v>
      </c>
      <c r="E11">
        <f>IF('B Tracking Sheet'!A15="Independent study ",'B Tracking Sheet'!D15,0)</f>
        <v>0</v>
      </c>
      <c r="F11" s="3">
        <f>IF('B Tracking Sheet'!A15="Supervision of practicum students",'B Tracking Sheet'!D15,0)</f>
        <v>0</v>
      </c>
      <c r="G11">
        <f>IF('B Tracking Sheet'!A15="Mentorship",'B Tracking Sheet'!D15,0)</f>
        <v>0</v>
      </c>
      <c r="H11" s="3">
        <f>IF('B Tracking Sheet'!A15="Presentations given ",'B Tracking Sheet'!D15,0)</f>
        <v>0</v>
      </c>
      <c r="I11">
        <f>IF('B Tracking Sheet'!A15="Participation in research",'B Tracking Sheet'!D15,0)</f>
        <v>0</v>
      </c>
      <c r="J11" s="3">
        <f>IF('B Tracking Sheet'!A15="Informal publications",'B Tracking Sheet'!D15,0)</f>
        <v>0</v>
      </c>
      <c r="K11">
        <f>IF('B Tracking Sheet'!A15="Committee/working group",'B Tracking Sheet'!D15,0)</f>
        <v>0</v>
      </c>
      <c r="L11" s="3">
        <f>IF('B Tracking Sheet'!A15="Advocacy ",'B Tracking Sheet'!D15,0)</f>
        <v>0</v>
      </c>
    </row>
    <row r="12" spans="1:12">
      <c r="A12">
        <f>IF('B Tracking Sheet'!A16="Lecture-style events",'B Tracking Sheet'!D16,0)</f>
        <v>0</v>
      </c>
      <c r="B12" s="3">
        <f>IF('B Tracking Sheet'!A16="Technology training",'B Tracking Sheet'!D16,0)</f>
        <v>0</v>
      </c>
      <c r="C12">
        <f>IF('B Tracking Sheet'!A16="University/college courses",'B Tracking Sheet'!D16,0)</f>
        <v>0</v>
      </c>
      <c r="D12" s="3">
        <f>IF('B Tracking Sheet'!A16="Interest groups",'B Tracking Sheet'!D16,0)</f>
        <v>0</v>
      </c>
      <c r="E12">
        <f>IF('B Tracking Sheet'!A16="Independent study ",'B Tracking Sheet'!D16,0)</f>
        <v>0</v>
      </c>
      <c r="F12" s="3">
        <f>IF('B Tracking Sheet'!A16="Supervision of practicum students",'B Tracking Sheet'!D16,0)</f>
        <v>0</v>
      </c>
      <c r="G12">
        <f>IF('B Tracking Sheet'!A16="Mentorship",'B Tracking Sheet'!D16,0)</f>
        <v>0</v>
      </c>
      <c r="H12" s="3">
        <f>IF('B Tracking Sheet'!A16="Presentations given ",'B Tracking Sheet'!D16,0)</f>
        <v>0</v>
      </c>
      <c r="I12">
        <f>IF('B Tracking Sheet'!A16="Participation in research",'B Tracking Sheet'!D16,0)</f>
        <v>0</v>
      </c>
      <c r="J12" s="3">
        <f>IF('B Tracking Sheet'!A16="Informal publications",'B Tracking Sheet'!D16,0)</f>
        <v>0</v>
      </c>
      <c r="K12">
        <f>IF('B Tracking Sheet'!A16="Committee/working group",'B Tracking Sheet'!D16,0)</f>
        <v>0</v>
      </c>
      <c r="L12" s="3">
        <f>IF('B Tracking Sheet'!A16="Advocacy ",'B Tracking Sheet'!D16,0)</f>
        <v>0</v>
      </c>
    </row>
    <row r="13" spans="1:12">
      <c r="A13">
        <f>IF('B Tracking Sheet'!A17="Lecture-style events",'B Tracking Sheet'!D17,0)</f>
        <v>0</v>
      </c>
      <c r="B13" s="3">
        <f>IF('B Tracking Sheet'!A17="Technology training",'B Tracking Sheet'!D17,0)</f>
        <v>0</v>
      </c>
      <c r="C13">
        <f>IF('B Tracking Sheet'!A17="University/college courses",'B Tracking Sheet'!D17,0)</f>
        <v>0</v>
      </c>
      <c r="D13" s="3">
        <f>IF('B Tracking Sheet'!A17="Interest groups",'B Tracking Sheet'!D17,0)</f>
        <v>0</v>
      </c>
      <c r="E13">
        <f>IF('B Tracking Sheet'!A17="Independent study ",'B Tracking Sheet'!D17,0)</f>
        <v>0</v>
      </c>
      <c r="F13" s="3">
        <f>IF('B Tracking Sheet'!A17="Supervision of practicum students",'B Tracking Sheet'!D17,0)</f>
        <v>0</v>
      </c>
      <c r="G13">
        <f>IF('B Tracking Sheet'!A17="Mentorship",'B Tracking Sheet'!D17,0)</f>
        <v>0</v>
      </c>
      <c r="H13" s="3">
        <f>IF('B Tracking Sheet'!A17="Presentations given ",'B Tracking Sheet'!D17,0)</f>
        <v>0</v>
      </c>
      <c r="I13">
        <f>IF('B Tracking Sheet'!A17="Participation in research",'B Tracking Sheet'!D17,0)</f>
        <v>0</v>
      </c>
      <c r="J13" s="3">
        <f>IF('B Tracking Sheet'!A17="Informal publications",'B Tracking Sheet'!D17,0)</f>
        <v>0</v>
      </c>
      <c r="K13">
        <f>IF('B Tracking Sheet'!A17="Committee/working group",'B Tracking Sheet'!D17,0)</f>
        <v>0</v>
      </c>
      <c r="L13" s="3">
        <f>IF('B Tracking Sheet'!A17="Advocacy ",'B Tracking Sheet'!D17,0)</f>
        <v>0</v>
      </c>
    </row>
    <row r="14" spans="1:12">
      <c r="A14">
        <f>IF('B Tracking Sheet'!A18="Lecture-style events",'B Tracking Sheet'!D18,0)</f>
        <v>0</v>
      </c>
      <c r="B14" s="3">
        <f>IF('B Tracking Sheet'!A18="Technology training",'B Tracking Sheet'!D18,0)</f>
        <v>0</v>
      </c>
      <c r="C14">
        <f>IF('B Tracking Sheet'!A18="University/college courses",'B Tracking Sheet'!D18,0)</f>
        <v>0</v>
      </c>
      <c r="D14" s="3">
        <f>IF('B Tracking Sheet'!A18="Interest groups",'B Tracking Sheet'!D18,0)</f>
        <v>0</v>
      </c>
      <c r="E14">
        <f>IF('B Tracking Sheet'!A18="Independent study ",'B Tracking Sheet'!D18,0)</f>
        <v>0</v>
      </c>
      <c r="F14" s="3">
        <f>IF('B Tracking Sheet'!A18="Supervision of practicum students",'B Tracking Sheet'!D18,0)</f>
        <v>0</v>
      </c>
      <c r="G14">
        <f>IF('B Tracking Sheet'!A18="Mentorship",'B Tracking Sheet'!D18,0)</f>
        <v>0</v>
      </c>
      <c r="H14" s="3">
        <f>IF('B Tracking Sheet'!A18="Presentations given ",'B Tracking Sheet'!D18,0)</f>
        <v>0</v>
      </c>
      <c r="I14">
        <f>IF('B Tracking Sheet'!A18="Participation in research",'B Tracking Sheet'!D18,0)</f>
        <v>0</v>
      </c>
      <c r="J14" s="3">
        <f>IF('B Tracking Sheet'!A18="Informal publications",'B Tracking Sheet'!D18,0)</f>
        <v>0</v>
      </c>
      <c r="K14">
        <f>IF('B Tracking Sheet'!A18="Committee/working group",'B Tracking Sheet'!D18,0)</f>
        <v>0</v>
      </c>
      <c r="L14" s="3">
        <f>IF('B Tracking Sheet'!A18="Advocacy ",'B Tracking Sheet'!D18,0)</f>
        <v>0</v>
      </c>
    </row>
    <row r="15" spans="1:12">
      <c r="A15">
        <f>IF('B Tracking Sheet'!A19="Lecture-style events",'B Tracking Sheet'!D19,0)</f>
        <v>0</v>
      </c>
      <c r="B15" s="3">
        <f>IF('B Tracking Sheet'!A19="Technology training",'B Tracking Sheet'!D19,0)</f>
        <v>0</v>
      </c>
      <c r="C15">
        <f>IF('B Tracking Sheet'!A19="University/college courses",'B Tracking Sheet'!D19,0)</f>
        <v>0</v>
      </c>
      <c r="D15" s="3">
        <f>IF('B Tracking Sheet'!A19="Interest groups",'B Tracking Sheet'!D19,0)</f>
        <v>0</v>
      </c>
      <c r="E15">
        <f>IF('B Tracking Sheet'!A19="Independent study ",'B Tracking Sheet'!D19,0)</f>
        <v>0</v>
      </c>
      <c r="F15" s="3">
        <f>IF('B Tracking Sheet'!A19="Supervision of practicum students",'B Tracking Sheet'!D19,0)</f>
        <v>0</v>
      </c>
      <c r="G15">
        <f>IF('B Tracking Sheet'!A19="Mentorship",'B Tracking Sheet'!D19,0)</f>
        <v>0</v>
      </c>
      <c r="H15" s="3">
        <f>IF('B Tracking Sheet'!A19="Presentations given ",'B Tracking Sheet'!D19,0)</f>
        <v>0</v>
      </c>
      <c r="I15">
        <f>IF('B Tracking Sheet'!A19="Participation in research",'B Tracking Sheet'!D19,0)</f>
        <v>0</v>
      </c>
      <c r="J15" s="3">
        <f>IF('B Tracking Sheet'!A19="Informal publications",'B Tracking Sheet'!D19,0)</f>
        <v>0</v>
      </c>
      <c r="K15">
        <f>IF('B Tracking Sheet'!A19="Committee/working group",'B Tracking Sheet'!D19,0)</f>
        <v>0</v>
      </c>
      <c r="L15" s="3">
        <f>IF('B Tracking Sheet'!A19="Advocacy ",'B Tracking Sheet'!D19,0)</f>
        <v>0</v>
      </c>
    </row>
    <row r="16" spans="1:12">
      <c r="A16">
        <f>IF('B Tracking Sheet'!A20="Lecture-style events",'B Tracking Sheet'!D20,0)</f>
        <v>0</v>
      </c>
      <c r="B16" s="3">
        <f>IF('B Tracking Sheet'!A20="Technology training",'B Tracking Sheet'!D20,0)</f>
        <v>0</v>
      </c>
      <c r="C16">
        <f>IF('B Tracking Sheet'!A20="University/college courses",'B Tracking Sheet'!D20,0)</f>
        <v>0</v>
      </c>
      <c r="D16" s="3">
        <f>IF('B Tracking Sheet'!A20="Interest groups",'B Tracking Sheet'!D20,0)</f>
        <v>0</v>
      </c>
      <c r="E16">
        <f>IF('B Tracking Sheet'!A20="Independent study ",'B Tracking Sheet'!D20,0)</f>
        <v>0</v>
      </c>
      <c r="F16" s="3">
        <f>IF('B Tracking Sheet'!A20="Supervision of practicum students",'B Tracking Sheet'!D20,0)</f>
        <v>0</v>
      </c>
      <c r="G16">
        <f>IF('B Tracking Sheet'!A20="Mentorship",'B Tracking Sheet'!D20,0)</f>
        <v>0</v>
      </c>
      <c r="H16" s="3">
        <f>IF('B Tracking Sheet'!A20="Presentations given ",'B Tracking Sheet'!D20,0)</f>
        <v>0</v>
      </c>
      <c r="I16">
        <f>IF('B Tracking Sheet'!A20="Participation in research",'B Tracking Sheet'!D20,0)</f>
        <v>0</v>
      </c>
      <c r="J16" s="3">
        <f>IF('B Tracking Sheet'!A20="Informal publications",'B Tracking Sheet'!D20,0)</f>
        <v>0</v>
      </c>
      <c r="K16">
        <f>IF('B Tracking Sheet'!A20="Committee/working group",'B Tracking Sheet'!D20,0)</f>
        <v>0</v>
      </c>
      <c r="L16" s="3">
        <f>IF('B Tracking Sheet'!A20="Advocacy ",'B Tracking Sheet'!D20,0)</f>
        <v>0</v>
      </c>
    </row>
    <row r="17" spans="1:12">
      <c r="A17">
        <f>IF('B Tracking Sheet'!A21="Lecture-style events",'B Tracking Sheet'!D21,0)</f>
        <v>0</v>
      </c>
      <c r="B17" s="3">
        <f>IF('B Tracking Sheet'!A21="Technology training",'B Tracking Sheet'!D21,0)</f>
        <v>0</v>
      </c>
      <c r="C17">
        <f>IF('B Tracking Sheet'!A21="University/college courses",'B Tracking Sheet'!D21,0)</f>
        <v>0</v>
      </c>
      <c r="D17" s="3">
        <f>IF('B Tracking Sheet'!A21="Interest groups",'B Tracking Sheet'!D21,0)</f>
        <v>0</v>
      </c>
      <c r="E17">
        <f>IF('B Tracking Sheet'!A21="Independent study ",'B Tracking Sheet'!D21,0)</f>
        <v>0</v>
      </c>
      <c r="F17" s="3">
        <f>IF('B Tracking Sheet'!A21="Supervision of practicum students",'B Tracking Sheet'!D21,0)</f>
        <v>0</v>
      </c>
      <c r="G17">
        <f>IF('B Tracking Sheet'!A21="Mentorship",'B Tracking Sheet'!D21,0)</f>
        <v>0</v>
      </c>
      <c r="H17" s="3">
        <f>IF('B Tracking Sheet'!A21="Presentations given ",'B Tracking Sheet'!D21,0)</f>
        <v>0</v>
      </c>
      <c r="I17">
        <f>IF('B Tracking Sheet'!A21="Participation in research",'B Tracking Sheet'!D21,0)</f>
        <v>0</v>
      </c>
      <c r="J17" s="3">
        <f>IF('B Tracking Sheet'!A21="Informal publications",'B Tracking Sheet'!D21,0)</f>
        <v>0</v>
      </c>
      <c r="K17">
        <f>IF('B Tracking Sheet'!A21="Committee/working group",'B Tracking Sheet'!D21,0)</f>
        <v>0</v>
      </c>
      <c r="L17" s="3">
        <f>IF('B Tracking Sheet'!A21="Advocacy ",'B Tracking Sheet'!D21,0)</f>
        <v>0</v>
      </c>
    </row>
    <row r="18" spans="1:12">
      <c r="A18">
        <f>IF('B Tracking Sheet'!A22="Lecture-style events",'B Tracking Sheet'!D22,0)</f>
        <v>0</v>
      </c>
      <c r="B18" s="3">
        <f>IF('B Tracking Sheet'!A22="Technology training",'B Tracking Sheet'!D22,0)</f>
        <v>0</v>
      </c>
      <c r="C18">
        <f>IF('B Tracking Sheet'!A22="University/college courses",'B Tracking Sheet'!D22,0)</f>
        <v>0</v>
      </c>
      <c r="D18" s="3">
        <f>IF('B Tracking Sheet'!A22="Interest groups",'B Tracking Sheet'!D22,0)</f>
        <v>0</v>
      </c>
      <c r="E18">
        <f>IF('B Tracking Sheet'!A22="Independent study ",'B Tracking Sheet'!D22,0)</f>
        <v>0</v>
      </c>
      <c r="F18" s="3">
        <f>IF('B Tracking Sheet'!A22="Supervision of practicum students",'B Tracking Sheet'!D22,0)</f>
        <v>0</v>
      </c>
      <c r="G18">
        <f>IF('B Tracking Sheet'!A22="Mentorship",'B Tracking Sheet'!D22,0)</f>
        <v>0</v>
      </c>
      <c r="H18" s="3">
        <f>IF('B Tracking Sheet'!A22="Presentations given ",'B Tracking Sheet'!D22,0)</f>
        <v>0</v>
      </c>
      <c r="I18">
        <f>IF('B Tracking Sheet'!A22="Participation in research",'B Tracking Sheet'!D22,0)</f>
        <v>0</v>
      </c>
      <c r="J18" s="3">
        <f>IF('B Tracking Sheet'!A22="Informal publications",'B Tracking Sheet'!D22,0)</f>
        <v>0</v>
      </c>
      <c r="K18">
        <f>IF('B Tracking Sheet'!A22="Committee/working group",'B Tracking Sheet'!D22,0)</f>
        <v>0</v>
      </c>
      <c r="L18" s="3">
        <f>IF('B Tracking Sheet'!A22="Advocacy ",'B Tracking Sheet'!D22,0)</f>
        <v>0</v>
      </c>
    </row>
    <row r="19" spans="1:12">
      <c r="A19">
        <f>IF('B Tracking Sheet'!A23="Lecture-style events",'B Tracking Sheet'!D23,0)</f>
        <v>0</v>
      </c>
      <c r="B19" s="3">
        <f>IF('B Tracking Sheet'!A23="Technology training",'B Tracking Sheet'!D23,0)</f>
        <v>0</v>
      </c>
      <c r="C19">
        <f>IF('B Tracking Sheet'!A23="University/college courses",'B Tracking Sheet'!D23,0)</f>
        <v>0</v>
      </c>
      <c r="D19" s="3">
        <f>IF('B Tracking Sheet'!A23="Interest groups",'B Tracking Sheet'!D23,0)</f>
        <v>0</v>
      </c>
      <c r="E19">
        <f>IF('B Tracking Sheet'!A23="Independent study ",'B Tracking Sheet'!D23,0)</f>
        <v>0</v>
      </c>
      <c r="F19" s="3">
        <f>IF('B Tracking Sheet'!A23="Supervision of practicum students",'B Tracking Sheet'!D23,0)</f>
        <v>0</v>
      </c>
      <c r="G19">
        <f>IF('B Tracking Sheet'!A23="Mentorship",'B Tracking Sheet'!D23,0)</f>
        <v>0</v>
      </c>
      <c r="H19" s="3">
        <f>IF('B Tracking Sheet'!A23="Presentations given ",'B Tracking Sheet'!D23,0)</f>
        <v>0</v>
      </c>
      <c r="I19">
        <f>IF('B Tracking Sheet'!A23="Participation in research",'B Tracking Sheet'!D23,0)</f>
        <v>0</v>
      </c>
      <c r="J19" s="3">
        <f>IF('B Tracking Sheet'!A23="Informal publications",'B Tracking Sheet'!D23,0)</f>
        <v>0</v>
      </c>
      <c r="K19">
        <f>IF('B Tracking Sheet'!A23="Committee/working group",'B Tracking Sheet'!D23,0)</f>
        <v>0</v>
      </c>
      <c r="L19" s="3">
        <f>IF('B Tracking Sheet'!A23="Advocacy ",'B Tracking Sheet'!D23,0)</f>
        <v>0</v>
      </c>
    </row>
    <row r="20" spans="1:12">
      <c r="A20">
        <f>IF('B Tracking Sheet'!A24="Lecture-style events",'B Tracking Sheet'!D24,0)</f>
        <v>0</v>
      </c>
      <c r="B20" s="3">
        <f>IF('B Tracking Sheet'!A24="Technology training",'B Tracking Sheet'!D24,0)</f>
        <v>0</v>
      </c>
      <c r="C20">
        <f>IF('B Tracking Sheet'!A24="University/college courses",'B Tracking Sheet'!D24,0)</f>
        <v>0</v>
      </c>
      <c r="D20" s="3">
        <f>IF('B Tracking Sheet'!A24="Interest groups",'B Tracking Sheet'!D24,0)</f>
        <v>0</v>
      </c>
      <c r="E20">
        <f>IF('B Tracking Sheet'!A24="Independent study ",'B Tracking Sheet'!D24,0)</f>
        <v>0</v>
      </c>
      <c r="F20" s="3">
        <f>IF('B Tracking Sheet'!A24="Supervision of practicum students",'B Tracking Sheet'!D24,0)</f>
        <v>0</v>
      </c>
      <c r="G20">
        <f>IF('B Tracking Sheet'!A24="Mentorship",'B Tracking Sheet'!D24,0)</f>
        <v>0</v>
      </c>
      <c r="H20" s="3">
        <f>IF('B Tracking Sheet'!A24="Presentations given ",'B Tracking Sheet'!D24,0)</f>
        <v>0</v>
      </c>
      <c r="I20">
        <f>IF('B Tracking Sheet'!A24="Participation in research",'B Tracking Sheet'!D24,0)</f>
        <v>0</v>
      </c>
      <c r="J20" s="3">
        <f>IF('B Tracking Sheet'!A24="Informal publications",'B Tracking Sheet'!D24,0)</f>
        <v>0</v>
      </c>
      <c r="K20">
        <f>IF('B Tracking Sheet'!A24="Committee/working group",'B Tracking Sheet'!D24,0)</f>
        <v>0</v>
      </c>
      <c r="L20" s="3">
        <f>IF('B Tracking Sheet'!A24="Advocacy ",'B Tracking Sheet'!D24,0)</f>
        <v>0</v>
      </c>
    </row>
    <row r="21" spans="1:12">
      <c r="A21">
        <f>IF('B Tracking Sheet'!A25="Lecture-style events",'B Tracking Sheet'!D25,0)</f>
        <v>0</v>
      </c>
      <c r="B21" s="3">
        <f>IF('B Tracking Sheet'!A25="Technology training",'B Tracking Sheet'!D25,0)</f>
        <v>0</v>
      </c>
      <c r="C21">
        <f>IF('B Tracking Sheet'!A25="University/college courses",'B Tracking Sheet'!D25,0)</f>
        <v>0</v>
      </c>
      <c r="D21" s="3">
        <f>IF('B Tracking Sheet'!A25="Interest groups",'B Tracking Sheet'!D25,0)</f>
        <v>0</v>
      </c>
      <c r="E21">
        <f>IF('B Tracking Sheet'!A25="Independent study ",'B Tracking Sheet'!D25,0)</f>
        <v>0</v>
      </c>
      <c r="F21" s="3">
        <f>IF('B Tracking Sheet'!A25="Supervision of practicum students",'B Tracking Sheet'!D25,0)</f>
        <v>0</v>
      </c>
      <c r="G21">
        <f>IF('B Tracking Sheet'!A25="Mentorship",'B Tracking Sheet'!D25,0)</f>
        <v>0</v>
      </c>
      <c r="H21" s="3">
        <f>IF('B Tracking Sheet'!A25="Presentations given ",'B Tracking Sheet'!D25,0)</f>
        <v>0</v>
      </c>
      <c r="I21">
        <f>IF('B Tracking Sheet'!A25="Participation in research",'B Tracking Sheet'!D25,0)</f>
        <v>0</v>
      </c>
      <c r="J21" s="3">
        <f>IF('B Tracking Sheet'!A25="Informal publications",'B Tracking Sheet'!D25,0)</f>
        <v>0</v>
      </c>
      <c r="K21">
        <f>IF('B Tracking Sheet'!A25="Committee/working group",'B Tracking Sheet'!D25,0)</f>
        <v>0</v>
      </c>
      <c r="L21" s="3">
        <f>IF('B Tracking Sheet'!A25="Advocacy ",'B Tracking Sheet'!D25,0)</f>
        <v>0</v>
      </c>
    </row>
    <row r="22" spans="1:12">
      <c r="A22">
        <f>IF('B Tracking Sheet'!A26="Lecture-style events",'B Tracking Sheet'!D26,0)</f>
        <v>0</v>
      </c>
      <c r="B22" s="3">
        <f>IF('B Tracking Sheet'!A26="Technology training",'B Tracking Sheet'!D26,0)</f>
        <v>0</v>
      </c>
      <c r="C22">
        <f>IF('B Tracking Sheet'!A26="University/college courses",'B Tracking Sheet'!D26,0)</f>
        <v>0</v>
      </c>
      <c r="D22" s="3">
        <f>IF('B Tracking Sheet'!A26="Interest groups",'B Tracking Sheet'!D26,0)</f>
        <v>0</v>
      </c>
      <c r="E22">
        <f>IF('B Tracking Sheet'!A26="Independent study ",'B Tracking Sheet'!D26,0)</f>
        <v>0</v>
      </c>
      <c r="F22" s="3">
        <f>IF('B Tracking Sheet'!A26="Supervision of practicum students",'B Tracking Sheet'!D26,0)</f>
        <v>0</v>
      </c>
      <c r="G22">
        <f>IF('B Tracking Sheet'!A26="Mentorship",'B Tracking Sheet'!D26,0)</f>
        <v>0</v>
      </c>
      <c r="H22" s="3">
        <f>IF('B Tracking Sheet'!A26="Presentations given ",'B Tracking Sheet'!D26,0)</f>
        <v>0</v>
      </c>
      <c r="I22">
        <f>IF('B Tracking Sheet'!A26="Participation in research",'B Tracking Sheet'!D26,0)</f>
        <v>0</v>
      </c>
      <c r="J22" s="3">
        <f>IF('B Tracking Sheet'!A26="Informal publications",'B Tracking Sheet'!D26,0)</f>
        <v>0</v>
      </c>
      <c r="K22">
        <f>IF('B Tracking Sheet'!A26="Committee/working group",'B Tracking Sheet'!D26,0)</f>
        <v>0</v>
      </c>
      <c r="L22" s="3">
        <f>IF('B Tracking Sheet'!A26="Advocacy ",'B Tracking Sheet'!D26,0)</f>
        <v>0</v>
      </c>
    </row>
    <row r="23" spans="1:12">
      <c r="A23">
        <f>IF('B Tracking Sheet'!A27="Lecture-style events",'B Tracking Sheet'!D27,0)</f>
        <v>0</v>
      </c>
      <c r="B23" s="3">
        <f>IF('B Tracking Sheet'!A27="Technology training",'B Tracking Sheet'!D27,0)</f>
        <v>0</v>
      </c>
      <c r="C23">
        <f>IF('B Tracking Sheet'!A27="University/college courses",'B Tracking Sheet'!D27,0)</f>
        <v>0</v>
      </c>
      <c r="D23" s="3">
        <f>IF('B Tracking Sheet'!A27="Interest groups",'B Tracking Sheet'!D27,0)</f>
        <v>0</v>
      </c>
      <c r="E23">
        <f>IF('B Tracking Sheet'!A27="Independent study ",'B Tracking Sheet'!D27,0)</f>
        <v>0</v>
      </c>
      <c r="F23" s="3">
        <f>IF('B Tracking Sheet'!A27="Supervision of practicum students",'B Tracking Sheet'!D27,0)</f>
        <v>0</v>
      </c>
      <c r="G23">
        <f>IF('B Tracking Sheet'!A27="Mentorship",'B Tracking Sheet'!D27,0)</f>
        <v>0</v>
      </c>
      <c r="H23" s="3">
        <f>IF('B Tracking Sheet'!A27="Presentations given ",'B Tracking Sheet'!D27,0)</f>
        <v>0</v>
      </c>
      <c r="I23">
        <f>IF('B Tracking Sheet'!A27="Participation in research",'B Tracking Sheet'!D27,0)</f>
        <v>0</v>
      </c>
      <c r="J23" s="3">
        <f>IF('B Tracking Sheet'!A27="Informal publications",'B Tracking Sheet'!D27,0)</f>
        <v>0</v>
      </c>
      <c r="K23">
        <f>IF('B Tracking Sheet'!A27="Committee/working group",'B Tracking Sheet'!D27,0)</f>
        <v>0</v>
      </c>
      <c r="L23" s="3">
        <f>IF('B Tracking Sheet'!A27="Advocacy ",'B Tracking Sheet'!D27,0)</f>
        <v>0</v>
      </c>
    </row>
    <row r="24" spans="1:12">
      <c r="A24">
        <f>IF('B Tracking Sheet'!A28="Lecture-style events",'B Tracking Sheet'!D28,0)</f>
        <v>0</v>
      </c>
      <c r="B24" s="3">
        <f>IF('B Tracking Sheet'!A28="Technology training",'B Tracking Sheet'!D28,0)</f>
        <v>0</v>
      </c>
      <c r="C24">
        <f>IF('B Tracking Sheet'!A28="University/college courses",'B Tracking Sheet'!D28,0)</f>
        <v>0</v>
      </c>
      <c r="D24" s="3">
        <f>IF('B Tracking Sheet'!A28="Interest groups",'B Tracking Sheet'!D28,0)</f>
        <v>0</v>
      </c>
      <c r="E24">
        <f>IF('B Tracking Sheet'!A28="Independent study ",'B Tracking Sheet'!D28,0)</f>
        <v>0</v>
      </c>
      <c r="F24" s="3">
        <f>IF('B Tracking Sheet'!A28="Supervision of practicum students",'B Tracking Sheet'!D28,0)</f>
        <v>0</v>
      </c>
      <c r="G24">
        <f>IF('B Tracking Sheet'!A28="Mentorship",'B Tracking Sheet'!D28,0)</f>
        <v>0</v>
      </c>
      <c r="H24" s="3">
        <f>IF('B Tracking Sheet'!A28="Presentations given ",'B Tracking Sheet'!D28,0)</f>
        <v>0</v>
      </c>
      <c r="I24">
        <f>IF('B Tracking Sheet'!A28="Participation in research",'B Tracking Sheet'!D28,0)</f>
        <v>0</v>
      </c>
      <c r="J24" s="3">
        <f>IF('B Tracking Sheet'!A28="Informal publications",'B Tracking Sheet'!D28,0)</f>
        <v>0</v>
      </c>
      <c r="K24">
        <f>IF('B Tracking Sheet'!A28="Committee/working group",'B Tracking Sheet'!D28,0)</f>
        <v>0</v>
      </c>
      <c r="L24" s="3">
        <f>IF('B Tracking Sheet'!A28="Advocacy ",'B Tracking Sheet'!D28,0)</f>
        <v>0</v>
      </c>
    </row>
    <row r="25" spans="1:12">
      <c r="A25">
        <f>IF('B Tracking Sheet'!A29="Lecture-style events",'B Tracking Sheet'!D29,0)</f>
        <v>0</v>
      </c>
      <c r="B25" s="3">
        <f>IF('B Tracking Sheet'!A29="Technology training",'B Tracking Sheet'!D29,0)</f>
        <v>0</v>
      </c>
      <c r="C25">
        <f>IF('B Tracking Sheet'!A29="University/college courses",'B Tracking Sheet'!D29,0)</f>
        <v>0</v>
      </c>
      <c r="D25" s="3">
        <f>IF('B Tracking Sheet'!A29="Interest groups",'B Tracking Sheet'!D29,0)</f>
        <v>0</v>
      </c>
      <c r="E25">
        <f>IF('B Tracking Sheet'!A29="Independent study ",'B Tracking Sheet'!D29,0)</f>
        <v>0</v>
      </c>
      <c r="F25" s="3">
        <f>IF('B Tracking Sheet'!A29="Supervision of practicum students",'B Tracking Sheet'!D29,0)</f>
        <v>0</v>
      </c>
      <c r="G25">
        <f>IF('B Tracking Sheet'!A29="Mentorship",'B Tracking Sheet'!D29,0)</f>
        <v>0</v>
      </c>
      <c r="H25" s="3">
        <f>IF('B Tracking Sheet'!A29="Presentations given ",'B Tracking Sheet'!D29,0)</f>
        <v>0</v>
      </c>
      <c r="I25">
        <f>IF('B Tracking Sheet'!A29="Participation in research",'B Tracking Sheet'!D29,0)</f>
        <v>0</v>
      </c>
      <c r="J25" s="3">
        <f>IF('B Tracking Sheet'!A29="Informal publications",'B Tracking Sheet'!D29,0)</f>
        <v>0</v>
      </c>
      <c r="K25">
        <f>IF('B Tracking Sheet'!A29="Committee/working group",'B Tracking Sheet'!D29,0)</f>
        <v>0</v>
      </c>
      <c r="L25" s="3">
        <f>IF('B Tracking Sheet'!A29="Advocacy ",'B Tracking Sheet'!D29,0)</f>
        <v>0</v>
      </c>
    </row>
    <row r="26" spans="1:12">
      <c r="A26">
        <f>IF('B Tracking Sheet'!A30="Lecture-style events",'B Tracking Sheet'!D30,0)</f>
        <v>0</v>
      </c>
      <c r="B26" s="3">
        <f>IF('B Tracking Sheet'!A30="Technology training",'B Tracking Sheet'!D30,0)</f>
        <v>0</v>
      </c>
      <c r="C26">
        <f>IF('B Tracking Sheet'!A30="University/college courses",'B Tracking Sheet'!D30,0)</f>
        <v>0</v>
      </c>
      <c r="D26" s="3">
        <f>IF('B Tracking Sheet'!A30="Interest groups",'B Tracking Sheet'!D30,0)</f>
        <v>0</v>
      </c>
      <c r="E26">
        <f>IF('B Tracking Sheet'!A30="Independent study ",'B Tracking Sheet'!D30,0)</f>
        <v>0</v>
      </c>
      <c r="F26" s="3">
        <f>IF('B Tracking Sheet'!A30="Supervision of practicum students",'B Tracking Sheet'!D30,0)</f>
        <v>0</v>
      </c>
      <c r="G26">
        <f>IF('B Tracking Sheet'!A30="Mentorship",'B Tracking Sheet'!D30,0)</f>
        <v>0</v>
      </c>
      <c r="H26" s="3">
        <f>IF('B Tracking Sheet'!A30="Presentations given ",'B Tracking Sheet'!D30,0)</f>
        <v>0</v>
      </c>
      <c r="I26">
        <f>IF('B Tracking Sheet'!A30="Participation in research",'B Tracking Sheet'!D30,0)</f>
        <v>0</v>
      </c>
      <c r="J26" s="3">
        <f>IF('B Tracking Sheet'!A30="Informal publications",'B Tracking Sheet'!D30,0)</f>
        <v>0</v>
      </c>
      <c r="K26">
        <f>IF('B Tracking Sheet'!A30="Committee/working group",'B Tracking Sheet'!D30,0)</f>
        <v>0</v>
      </c>
      <c r="L26" s="3">
        <f>IF('B Tracking Sheet'!A30="Advocacy ",'B Tracking Sheet'!D30,0)</f>
        <v>0</v>
      </c>
    </row>
    <row r="27" spans="1:12">
      <c r="A27">
        <f>IF('B Tracking Sheet'!A31="Lecture-style events",'B Tracking Sheet'!D31,0)</f>
        <v>0</v>
      </c>
      <c r="B27" s="3">
        <f>IF('B Tracking Sheet'!A31="Technology training",'B Tracking Sheet'!D31,0)</f>
        <v>0</v>
      </c>
      <c r="C27">
        <f>IF('B Tracking Sheet'!A31="University/college courses",'B Tracking Sheet'!D31,0)</f>
        <v>0</v>
      </c>
      <c r="D27" s="3">
        <f>IF('B Tracking Sheet'!A31="Interest groups",'B Tracking Sheet'!D31,0)</f>
        <v>0</v>
      </c>
      <c r="E27">
        <f>IF('B Tracking Sheet'!A31="Independent study ",'B Tracking Sheet'!D31,0)</f>
        <v>0</v>
      </c>
      <c r="F27" s="3">
        <f>IF('B Tracking Sheet'!A31="Supervision of practicum students",'B Tracking Sheet'!D31,0)</f>
        <v>0</v>
      </c>
      <c r="G27">
        <f>IF('B Tracking Sheet'!A31="Mentorship",'B Tracking Sheet'!D31,0)</f>
        <v>0</v>
      </c>
      <c r="H27" s="3">
        <f>IF('B Tracking Sheet'!A31="Presentations given ",'B Tracking Sheet'!D31,0)</f>
        <v>0</v>
      </c>
      <c r="I27">
        <f>IF('B Tracking Sheet'!A31="Participation in research",'B Tracking Sheet'!D31,0)</f>
        <v>0</v>
      </c>
      <c r="J27" s="3">
        <f>IF('B Tracking Sheet'!A31="Informal publications",'B Tracking Sheet'!D31,0)</f>
        <v>0</v>
      </c>
      <c r="K27">
        <f>IF('B Tracking Sheet'!A31="Committee/working group",'B Tracking Sheet'!D31,0)</f>
        <v>0</v>
      </c>
      <c r="L27" s="3">
        <f>IF('B Tracking Sheet'!A31="Advocacy ",'B Tracking Sheet'!D31,0)</f>
        <v>0</v>
      </c>
    </row>
    <row r="28" spans="1:12">
      <c r="A28">
        <f>IF('B Tracking Sheet'!A32="Lecture-style events",'B Tracking Sheet'!D32,0)</f>
        <v>0</v>
      </c>
      <c r="B28" s="3">
        <f>IF('B Tracking Sheet'!A32="Technology training",'B Tracking Sheet'!D32,0)</f>
        <v>0</v>
      </c>
      <c r="C28">
        <f>IF('B Tracking Sheet'!A32="University/college courses",'B Tracking Sheet'!D32,0)</f>
        <v>0</v>
      </c>
      <c r="D28" s="3">
        <f>IF('B Tracking Sheet'!A32="Interest groups",'B Tracking Sheet'!D32,0)</f>
        <v>0</v>
      </c>
      <c r="E28">
        <f>IF('B Tracking Sheet'!A32="Independent study ",'B Tracking Sheet'!D32,0)</f>
        <v>0</v>
      </c>
      <c r="F28" s="3">
        <f>IF('B Tracking Sheet'!A32="Supervision of practicum students",'B Tracking Sheet'!D32,0)</f>
        <v>0</v>
      </c>
      <c r="G28">
        <f>IF('B Tracking Sheet'!A32="Mentorship",'B Tracking Sheet'!D32,0)</f>
        <v>0</v>
      </c>
      <c r="H28" s="3">
        <f>IF('B Tracking Sheet'!A32="Presentations given ",'B Tracking Sheet'!D32,0)</f>
        <v>0</v>
      </c>
      <c r="I28">
        <f>IF('B Tracking Sheet'!A32="Participation in research",'B Tracking Sheet'!D32,0)</f>
        <v>0</v>
      </c>
      <c r="J28" s="3">
        <f>IF('B Tracking Sheet'!A32="Informal publications",'B Tracking Sheet'!D32,0)</f>
        <v>0</v>
      </c>
      <c r="K28">
        <f>IF('B Tracking Sheet'!A32="Committee/working group",'B Tracking Sheet'!D32,0)</f>
        <v>0</v>
      </c>
      <c r="L28" s="3">
        <f>IF('B Tracking Sheet'!A32="Advocacy ",'B Tracking Sheet'!D32,0)</f>
        <v>0</v>
      </c>
    </row>
    <row r="29" spans="1:12">
      <c r="A29">
        <f>IF('B Tracking Sheet'!A33="Lecture-style events",'B Tracking Sheet'!D33,0)</f>
        <v>0</v>
      </c>
      <c r="B29" s="3">
        <f>IF('B Tracking Sheet'!A33="Technology training",'B Tracking Sheet'!D33,0)</f>
        <v>0</v>
      </c>
      <c r="C29">
        <f>IF('B Tracking Sheet'!A33="University/college courses",'B Tracking Sheet'!D33,0)</f>
        <v>0</v>
      </c>
      <c r="D29" s="3">
        <f>IF('B Tracking Sheet'!A33="Interest groups",'B Tracking Sheet'!D33,0)</f>
        <v>0</v>
      </c>
      <c r="E29">
        <f>IF('B Tracking Sheet'!A33="Independent study ",'B Tracking Sheet'!D33,0)</f>
        <v>0</v>
      </c>
      <c r="F29" s="3">
        <f>IF('B Tracking Sheet'!A33="Supervision of practicum students",'B Tracking Sheet'!D33,0)</f>
        <v>0</v>
      </c>
      <c r="G29">
        <f>IF('B Tracking Sheet'!A33="Mentorship",'B Tracking Sheet'!D33,0)</f>
        <v>0</v>
      </c>
      <c r="H29" s="3">
        <f>IF('B Tracking Sheet'!A33="Presentations given ",'B Tracking Sheet'!D33,0)</f>
        <v>0</v>
      </c>
      <c r="I29">
        <f>IF('B Tracking Sheet'!A33="Participation in research",'B Tracking Sheet'!D33,0)</f>
        <v>0</v>
      </c>
      <c r="J29" s="3">
        <f>IF('B Tracking Sheet'!A33="Informal publications",'B Tracking Sheet'!D33,0)</f>
        <v>0</v>
      </c>
      <c r="K29">
        <f>IF('B Tracking Sheet'!A33="Committee/working group",'B Tracking Sheet'!D33,0)</f>
        <v>0</v>
      </c>
      <c r="L29" s="3">
        <f>IF('B Tracking Sheet'!A33="Advocacy ",'B Tracking Sheet'!D33,0)</f>
        <v>0</v>
      </c>
    </row>
    <row r="30" spans="1:12">
      <c r="A30">
        <f>IF('B Tracking Sheet'!A34="Lecture-style events",'B Tracking Sheet'!D34,0)</f>
        <v>0</v>
      </c>
      <c r="B30" s="3">
        <f>IF('B Tracking Sheet'!A34="Technology training",'B Tracking Sheet'!D34,0)</f>
        <v>0</v>
      </c>
      <c r="C30">
        <f>IF('B Tracking Sheet'!A34="University/college courses",'B Tracking Sheet'!D34,0)</f>
        <v>0</v>
      </c>
      <c r="D30" s="3">
        <f>IF('B Tracking Sheet'!A34="Interest groups",'B Tracking Sheet'!D34,0)</f>
        <v>0</v>
      </c>
      <c r="E30">
        <f>IF('B Tracking Sheet'!A34="Independent study ",'B Tracking Sheet'!D34,0)</f>
        <v>0</v>
      </c>
      <c r="F30" s="3">
        <f>IF('B Tracking Sheet'!A34="Supervision of practicum students",'B Tracking Sheet'!D34,0)</f>
        <v>0</v>
      </c>
      <c r="G30">
        <f>IF('B Tracking Sheet'!A34="Mentorship",'B Tracking Sheet'!D34,0)</f>
        <v>0</v>
      </c>
      <c r="H30" s="3">
        <f>IF('B Tracking Sheet'!A34="Presentations given ",'B Tracking Sheet'!D34,0)</f>
        <v>0</v>
      </c>
      <c r="I30">
        <f>IF('B Tracking Sheet'!A34="Participation in research",'B Tracking Sheet'!D34,0)</f>
        <v>0</v>
      </c>
      <c r="J30" s="3">
        <f>IF('B Tracking Sheet'!A34="Informal publications",'B Tracking Sheet'!D34,0)</f>
        <v>0</v>
      </c>
      <c r="K30">
        <f>IF('B Tracking Sheet'!A34="Committee/working group",'B Tracking Sheet'!D34,0)</f>
        <v>0</v>
      </c>
      <c r="L30" s="3">
        <f>IF('B Tracking Sheet'!A34="Advocacy ",'B Tracking Sheet'!D34,0)</f>
        <v>0</v>
      </c>
    </row>
    <row r="31" spans="1:12">
      <c r="A31">
        <f>IF('B Tracking Sheet'!A35="Lecture-style events",'B Tracking Sheet'!D35,0)</f>
        <v>0</v>
      </c>
      <c r="B31" s="3">
        <f>IF('B Tracking Sheet'!A35="Technology training",'B Tracking Sheet'!D35,0)</f>
        <v>0</v>
      </c>
      <c r="C31">
        <f>IF('B Tracking Sheet'!A35="University/college courses",'B Tracking Sheet'!D35,0)</f>
        <v>0</v>
      </c>
      <c r="D31" s="3">
        <f>IF('B Tracking Sheet'!A35="Interest groups",'B Tracking Sheet'!D35,0)</f>
        <v>0</v>
      </c>
      <c r="E31">
        <f>IF('B Tracking Sheet'!A35="Independent study ",'B Tracking Sheet'!D35,0)</f>
        <v>0</v>
      </c>
      <c r="F31" s="3">
        <f>IF('B Tracking Sheet'!A35="Supervision of practicum students",'B Tracking Sheet'!D35,0)</f>
        <v>0</v>
      </c>
      <c r="G31">
        <f>IF('B Tracking Sheet'!A35="Mentorship",'B Tracking Sheet'!D35,0)</f>
        <v>0</v>
      </c>
      <c r="H31" s="3">
        <f>IF('B Tracking Sheet'!A35="Presentations given ",'B Tracking Sheet'!D35,0)</f>
        <v>0</v>
      </c>
      <c r="I31">
        <f>IF('B Tracking Sheet'!A35="Participation in research",'B Tracking Sheet'!D35,0)</f>
        <v>0</v>
      </c>
      <c r="J31" s="3">
        <f>IF('B Tracking Sheet'!A35="Informal publications",'B Tracking Sheet'!D35,0)</f>
        <v>0</v>
      </c>
      <c r="K31">
        <f>IF('B Tracking Sheet'!A35="Committee/working group",'B Tracking Sheet'!D35,0)</f>
        <v>0</v>
      </c>
      <c r="L31" s="3">
        <f>IF('B Tracking Sheet'!A35="Advocacy ",'B Tracking Sheet'!D35,0)</f>
        <v>0</v>
      </c>
    </row>
    <row r="32" spans="1:12">
      <c r="A32">
        <f>IF('B Tracking Sheet'!A36="Lecture-style events",'B Tracking Sheet'!D36,0)</f>
        <v>0</v>
      </c>
      <c r="B32" s="3">
        <f>IF('B Tracking Sheet'!A36="Technology training",'B Tracking Sheet'!D36,0)</f>
        <v>0</v>
      </c>
      <c r="C32">
        <f>IF('B Tracking Sheet'!A36="University/college courses",'B Tracking Sheet'!D36,0)</f>
        <v>0</v>
      </c>
      <c r="D32" s="3">
        <f>IF('B Tracking Sheet'!A36="Interest groups",'B Tracking Sheet'!D36,0)</f>
        <v>0</v>
      </c>
      <c r="E32">
        <f>IF('B Tracking Sheet'!A36="Independent study ",'B Tracking Sheet'!D36,0)</f>
        <v>0</v>
      </c>
      <c r="F32" s="3">
        <f>IF('B Tracking Sheet'!A36="Supervision of practicum students",'B Tracking Sheet'!D36,0)</f>
        <v>0</v>
      </c>
      <c r="G32">
        <f>IF('B Tracking Sheet'!A36="Mentorship",'B Tracking Sheet'!D36,0)</f>
        <v>0</v>
      </c>
      <c r="H32" s="3">
        <f>IF('B Tracking Sheet'!A36="Presentations given ",'B Tracking Sheet'!D36,0)</f>
        <v>0</v>
      </c>
      <c r="I32">
        <f>IF('B Tracking Sheet'!A36="Participation in research",'B Tracking Sheet'!D36,0)</f>
        <v>0</v>
      </c>
      <c r="J32" s="3">
        <f>IF('B Tracking Sheet'!A36="Informal publications",'B Tracking Sheet'!D36,0)</f>
        <v>0</v>
      </c>
      <c r="K32">
        <f>IF('B Tracking Sheet'!A36="Committee/working group",'B Tracking Sheet'!D36,0)</f>
        <v>0</v>
      </c>
      <c r="L32" s="3">
        <f>IF('B Tracking Sheet'!A36="Advocacy ",'B Tracking Sheet'!D36,0)</f>
        <v>0</v>
      </c>
    </row>
    <row r="33" spans="1:12">
      <c r="A33">
        <f>IF('B Tracking Sheet'!A37="Lecture-style events",'B Tracking Sheet'!D37,0)</f>
        <v>0</v>
      </c>
      <c r="B33" s="3">
        <f>IF('B Tracking Sheet'!A37="Technology training",'B Tracking Sheet'!D37,0)</f>
        <v>0</v>
      </c>
      <c r="C33">
        <f>IF('B Tracking Sheet'!A37="University/college courses",'B Tracking Sheet'!D37,0)</f>
        <v>0</v>
      </c>
      <c r="D33" s="3">
        <f>IF('B Tracking Sheet'!A37="Interest groups",'B Tracking Sheet'!D37,0)</f>
        <v>0</v>
      </c>
      <c r="E33">
        <f>IF('B Tracking Sheet'!A37="Independent study ",'B Tracking Sheet'!D37,0)</f>
        <v>0</v>
      </c>
      <c r="F33" s="3">
        <f>IF('B Tracking Sheet'!A37="Supervision of practicum students",'B Tracking Sheet'!D37,0)</f>
        <v>0</v>
      </c>
      <c r="G33">
        <f>IF('B Tracking Sheet'!A37="Mentorship",'B Tracking Sheet'!D37,0)</f>
        <v>0</v>
      </c>
      <c r="H33" s="3">
        <f>IF('B Tracking Sheet'!A37="Presentations given ",'B Tracking Sheet'!D37,0)</f>
        <v>0</v>
      </c>
      <c r="I33">
        <f>IF('B Tracking Sheet'!A37="Participation in research",'B Tracking Sheet'!D37,0)</f>
        <v>0</v>
      </c>
      <c r="J33" s="3">
        <f>IF('B Tracking Sheet'!A37="Informal publications",'B Tracking Sheet'!D37,0)</f>
        <v>0</v>
      </c>
      <c r="K33">
        <f>IF('B Tracking Sheet'!A37="Committee/working group",'B Tracking Sheet'!D37,0)</f>
        <v>0</v>
      </c>
      <c r="L33" s="3">
        <f>IF('B Tracking Sheet'!A37="Advocacy ",'B Tracking Sheet'!D37,0)</f>
        <v>0</v>
      </c>
    </row>
    <row r="34" spans="1:12">
      <c r="A34">
        <f>IF('B Tracking Sheet'!A38="Lecture-style events",'B Tracking Sheet'!D38,0)</f>
        <v>0</v>
      </c>
      <c r="B34" s="3">
        <f>IF('B Tracking Sheet'!A38="Technology training",'B Tracking Sheet'!D38,0)</f>
        <v>0</v>
      </c>
      <c r="C34">
        <f>IF('B Tracking Sheet'!A38="University/college courses",'B Tracking Sheet'!D38,0)</f>
        <v>0</v>
      </c>
      <c r="D34" s="3">
        <f>IF('B Tracking Sheet'!A38="Interest groups",'B Tracking Sheet'!D38,0)</f>
        <v>0</v>
      </c>
      <c r="E34">
        <f>IF('B Tracking Sheet'!A38="Independent study ",'B Tracking Sheet'!D38,0)</f>
        <v>0</v>
      </c>
      <c r="F34" s="3">
        <f>IF('B Tracking Sheet'!A38="Supervision of practicum students",'B Tracking Sheet'!D38,0)</f>
        <v>0</v>
      </c>
      <c r="G34">
        <f>IF('B Tracking Sheet'!A38="Mentorship",'B Tracking Sheet'!D38,0)</f>
        <v>0</v>
      </c>
      <c r="H34" s="3">
        <f>IF('B Tracking Sheet'!A38="Presentations given ",'B Tracking Sheet'!D38,0)</f>
        <v>0</v>
      </c>
      <c r="I34">
        <f>IF('B Tracking Sheet'!A38="Participation in research",'B Tracking Sheet'!D38,0)</f>
        <v>0</v>
      </c>
      <c r="J34" s="3">
        <f>IF('B Tracking Sheet'!A38="Informal publications",'B Tracking Sheet'!D38,0)</f>
        <v>0</v>
      </c>
      <c r="K34">
        <f>IF('B Tracking Sheet'!A38="Committee/working group",'B Tracking Sheet'!D38,0)</f>
        <v>0</v>
      </c>
      <c r="L34" s="3">
        <f>IF('B Tracking Sheet'!A38="Advocacy ",'B Tracking Sheet'!D38,0)</f>
        <v>0</v>
      </c>
    </row>
    <row r="35" spans="1:12">
      <c r="A35">
        <f>IF('B Tracking Sheet'!A39="Lecture-style events",'B Tracking Sheet'!D39,0)</f>
        <v>0</v>
      </c>
      <c r="B35" s="3">
        <f>IF('B Tracking Sheet'!A39="Technology training",'B Tracking Sheet'!D39,0)</f>
        <v>0</v>
      </c>
      <c r="C35">
        <f>IF('B Tracking Sheet'!A39="University/college courses",'B Tracking Sheet'!D39,0)</f>
        <v>0</v>
      </c>
      <c r="D35" s="3">
        <f>IF('B Tracking Sheet'!A39="Interest groups",'B Tracking Sheet'!D39,0)</f>
        <v>0</v>
      </c>
      <c r="E35">
        <f>IF('B Tracking Sheet'!A39="Independent study ",'B Tracking Sheet'!D39,0)</f>
        <v>0</v>
      </c>
      <c r="F35" s="3">
        <f>IF('B Tracking Sheet'!A39="Supervision of practicum students",'B Tracking Sheet'!D39,0)</f>
        <v>0</v>
      </c>
      <c r="G35">
        <f>IF('B Tracking Sheet'!A39="Mentorship",'B Tracking Sheet'!D39,0)</f>
        <v>0</v>
      </c>
      <c r="H35" s="3">
        <f>IF('B Tracking Sheet'!A39="Presentations given ",'B Tracking Sheet'!D39,0)</f>
        <v>0</v>
      </c>
      <c r="I35">
        <f>IF('B Tracking Sheet'!A39="Participation in research",'B Tracking Sheet'!D39,0)</f>
        <v>0</v>
      </c>
      <c r="J35" s="3">
        <f>IF('B Tracking Sheet'!A39="Informal publications",'B Tracking Sheet'!D39,0)</f>
        <v>0</v>
      </c>
      <c r="K35">
        <f>IF('B Tracking Sheet'!A39="Committee/working group",'B Tracking Sheet'!D39,0)</f>
        <v>0</v>
      </c>
      <c r="L35" s="3">
        <f>IF('B Tracking Sheet'!A39="Advocacy ",'B Tracking Sheet'!D39,0)</f>
        <v>0</v>
      </c>
    </row>
    <row r="36" spans="1:12">
      <c r="A36">
        <f>IF('B Tracking Sheet'!A40="Lecture-style events",'B Tracking Sheet'!D40,0)</f>
        <v>0</v>
      </c>
      <c r="B36" s="3">
        <f>IF('B Tracking Sheet'!A40="Technology training",'B Tracking Sheet'!D40,0)</f>
        <v>0</v>
      </c>
      <c r="C36">
        <f>IF('B Tracking Sheet'!A40="University/college courses",'B Tracking Sheet'!D40,0)</f>
        <v>0</v>
      </c>
      <c r="D36" s="3">
        <f>IF('B Tracking Sheet'!A40="Interest groups",'B Tracking Sheet'!D40,0)</f>
        <v>0</v>
      </c>
      <c r="E36">
        <f>IF('B Tracking Sheet'!A40="Independent study ",'B Tracking Sheet'!D40,0)</f>
        <v>0</v>
      </c>
      <c r="F36" s="3">
        <f>IF('B Tracking Sheet'!A40="Supervision of practicum students",'B Tracking Sheet'!D40,0)</f>
        <v>0</v>
      </c>
      <c r="G36">
        <f>IF('B Tracking Sheet'!A40="Mentorship",'B Tracking Sheet'!D40,0)</f>
        <v>0</v>
      </c>
      <c r="H36" s="3">
        <f>IF('B Tracking Sheet'!A40="Presentations given ",'B Tracking Sheet'!D40,0)</f>
        <v>0</v>
      </c>
      <c r="I36">
        <f>IF('B Tracking Sheet'!A40="Participation in research",'B Tracking Sheet'!D40,0)</f>
        <v>0</v>
      </c>
      <c r="J36" s="3">
        <f>IF('B Tracking Sheet'!A40="Informal publications",'B Tracking Sheet'!D40,0)</f>
        <v>0</v>
      </c>
      <c r="K36">
        <f>IF('B Tracking Sheet'!A40="Committee/working group",'B Tracking Sheet'!D40,0)</f>
        <v>0</v>
      </c>
      <c r="L36" s="3">
        <f>IF('B Tracking Sheet'!A40="Advocacy ",'B Tracking Sheet'!D40,0)</f>
        <v>0</v>
      </c>
    </row>
    <row r="37" spans="1:12">
      <c r="A37">
        <f>IF('B Tracking Sheet'!A41="Lecture-style events",'B Tracking Sheet'!D41,0)</f>
        <v>0</v>
      </c>
      <c r="B37" s="3">
        <f>IF('B Tracking Sheet'!A41="Technology training",'B Tracking Sheet'!D41,0)</f>
        <v>0</v>
      </c>
      <c r="C37">
        <f>IF('B Tracking Sheet'!A41="University/college courses",'B Tracking Sheet'!D41,0)</f>
        <v>0</v>
      </c>
      <c r="D37" s="3">
        <f>IF('B Tracking Sheet'!A41="Interest groups",'B Tracking Sheet'!D41,0)</f>
        <v>0</v>
      </c>
      <c r="E37">
        <f>IF('B Tracking Sheet'!A41="Independent study ",'B Tracking Sheet'!D41,0)</f>
        <v>0</v>
      </c>
      <c r="F37" s="3">
        <f>IF('B Tracking Sheet'!A41="Supervision of practicum students",'B Tracking Sheet'!D41,0)</f>
        <v>0</v>
      </c>
      <c r="G37">
        <f>IF('B Tracking Sheet'!A41="Mentorship",'B Tracking Sheet'!D41,0)</f>
        <v>0</v>
      </c>
      <c r="H37" s="3">
        <f>IF('B Tracking Sheet'!A41="Presentations given ",'B Tracking Sheet'!D41,0)</f>
        <v>0</v>
      </c>
      <c r="I37">
        <f>IF('B Tracking Sheet'!A41="Participation in research",'B Tracking Sheet'!D41,0)</f>
        <v>0</v>
      </c>
      <c r="J37" s="3">
        <f>IF('B Tracking Sheet'!A41="Informal publications",'B Tracking Sheet'!D41,0)</f>
        <v>0</v>
      </c>
      <c r="K37">
        <f>IF('B Tracking Sheet'!A41="Committee/working group",'B Tracking Sheet'!D41,0)</f>
        <v>0</v>
      </c>
      <c r="L37" s="3">
        <f>IF('B Tracking Sheet'!A41="Advocacy ",'B Tracking Sheet'!D41,0)</f>
        <v>0</v>
      </c>
    </row>
    <row r="38" spans="1:12">
      <c r="A38">
        <f>IF('B Tracking Sheet'!A42="Lecture-style events",'B Tracking Sheet'!D42,0)</f>
        <v>0</v>
      </c>
      <c r="B38" s="3">
        <f>IF('B Tracking Sheet'!A42="Technology training",'B Tracking Sheet'!D42,0)</f>
        <v>0</v>
      </c>
      <c r="C38">
        <f>IF('B Tracking Sheet'!A42="University/college courses",'B Tracking Sheet'!D42,0)</f>
        <v>0</v>
      </c>
      <c r="D38" s="3">
        <f>IF('B Tracking Sheet'!A42="Interest groups",'B Tracking Sheet'!D42,0)</f>
        <v>0</v>
      </c>
      <c r="E38">
        <f>IF('B Tracking Sheet'!A42="Independent study ",'B Tracking Sheet'!D42,0)</f>
        <v>0</v>
      </c>
      <c r="F38" s="3">
        <f>IF('B Tracking Sheet'!A42="Supervision of practicum students",'B Tracking Sheet'!D42,0)</f>
        <v>0</v>
      </c>
      <c r="G38">
        <f>IF('B Tracking Sheet'!A42="Mentorship",'B Tracking Sheet'!D42,0)</f>
        <v>0</v>
      </c>
      <c r="H38" s="3">
        <f>IF('B Tracking Sheet'!A42="Presentations given ",'B Tracking Sheet'!D42,0)</f>
        <v>0</v>
      </c>
      <c r="I38">
        <f>IF('B Tracking Sheet'!A42="Participation in research",'B Tracking Sheet'!D42,0)</f>
        <v>0</v>
      </c>
      <c r="J38" s="3">
        <f>IF('B Tracking Sheet'!A42="Informal publications",'B Tracking Sheet'!D42,0)</f>
        <v>0</v>
      </c>
      <c r="K38">
        <f>IF('B Tracking Sheet'!A42="Committee/working group",'B Tracking Sheet'!D42,0)</f>
        <v>0</v>
      </c>
      <c r="L38" s="3">
        <f>IF('B Tracking Sheet'!A42="Advocacy ",'B Tracking Sheet'!D42,0)</f>
        <v>0</v>
      </c>
    </row>
    <row r="39" spans="1:12">
      <c r="A39">
        <f>IF('B Tracking Sheet'!A43="Lecture-style events",'B Tracking Sheet'!D43,0)</f>
        <v>0</v>
      </c>
      <c r="B39" s="3">
        <f>IF('B Tracking Sheet'!A43="Technology training",'B Tracking Sheet'!D43,0)</f>
        <v>0</v>
      </c>
      <c r="C39">
        <f>IF('B Tracking Sheet'!A43="University/college courses",'B Tracking Sheet'!D43,0)</f>
        <v>0</v>
      </c>
      <c r="D39" s="3">
        <f>IF('B Tracking Sheet'!A43="Interest groups",'B Tracking Sheet'!D43,0)</f>
        <v>0</v>
      </c>
      <c r="E39">
        <f>IF('B Tracking Sheet'!A43="Independent study ",'B Tracking Sheet'!D43,0)</f>
        <v>0</v>
      </c>
      <c r="F39" s="3">
        <f>IF('B Tracking Sheet'!A43="Supervision of practicum students",'B Tracking Sheet'!D43,0)</f>
        <v>0</v>
      </c>
      <c r="G39">
        <f>IF('B Tracking Sheet'!A43="Mentorship",'B Tracking Sheet'!D43,0)</f>
        <v>0</v>
      </c>
      <c r="H39" s="3">
        <f>IF('B Tracking Sheet'!A43="Presentations given ",'B Tracking Sheet'!D43,0)</f>
        <v>0</v>
      </c>
      <c r="I39">
        <f>IF('B Tracking Sheet'!A43="Participation in research",'B Tracking Sheet'!D43,0)</f>
        <v>0</v>
      </c>
      <c r="J39" s="3">
        <f>IF('B Tracking Sheet'!A43="Informal publications",'B Tracking Sheet'!D43,0)</f>
        <v>0</v>
      </c>
      <c r="K39">
        <f>IF('B Tracking Sheet'!A43="Committee/working group",'B Tracking Sheet'!D43,0)</f>
        <v>0</v>
      </c>
      <c r="L39" s="3">
        <f>IF('B Tracking Sheet'!A43="Advocacy ",'B Tracking Sheet'!D43,0)</f>
        <v>0</v>
      </c>
    </row>
    <row r="40" spans="1:12">
      <c r="A40">
        <f>IF('B Tracking Sheet'!A44="Lecture-style events",'B Tracking Sheet'!D44,0)</f>
        <v>0</v>
      </c>
      <c r="B40" s="3">
        <f>IF('B Tracking Sheet'!A44="Technology training",'B Tracking Sheet'!D44,0)</f>
        <v>0</v>
      </c>
      <c r="C40">
        <f>IF('B Tracking Sheet'!A44="University/college courses",'B Tracking Sheet'!D44,0)</f>
        <v>0</v>
      </c>
      <c r="D40" s="3">
        <f>IF('B Tracking Sheet'!A44="Interest groups",'B Tracking Sheet'!D44,0)</f>
        <v>0</v>
      </c>
      <c r="E40">
        <f>IF('B Tracking Sheet'!A44="Independent study ",'B Tracking Sheet'!D44,0)</f>
        <v>0</v>
      </c>
      <c r="F40" s="3">
        <f>IF('B Tracking Sheet'!A44="Supervision of practicum students",'B Tracking Sheet'!D44,0)</f>
        <v>0</v>
      </c>
      <c r="G40">
        <f>IF('B Tracking Sheet'!A44="Mentorship",'B Tracking Sheet'!D44,0)</f>
        <v>0</v>
      </c>
      <c r="H40" s="3">
        <f>IF('B Tracking Sheet'!A44="Presentations given ",'B Tracking Sheet'!D44,0)</f>
        <v>0</v>
      </c>
      <c r="I40">
        <f>IF('B Tracking Sheet'!A44="Participation in research",'B Tracking Sheet'!D44,0)</f>
        <v>0</v>
      </c>
      <c r="J40" s="3">
        <f>IF('B Tracking Sheet'!A44="Informal publications",'B Tracking Sheet'!D44,0)</f>
        <v>0</v>
      </c>
      <c r="K40">
        <f>IF('B Tracking Sheet'!A44="Committee/working group",'B Tracking Sheet'!D44,0)</f>
        <v>0</v>
      </c>
      <c r="L40" s="3">
        <f>IF('B Tracking Sheet'!A44="Advocacy ",'B Tracking Sheet'!D44,0)</f>
        <v>0</v>
      </c>
    </row>
    <row r="41" spans="1:12">
      <c r="A41">
        <f>IF('B Tracking Sheet'!A45="Lecture-style events",'B Tracking Sheet'!D45,0)</f>
        <v>0</v>
      </c>
      <c r="B41" s="3">
        <f>IF('B Tracking Sheet'!A45="Technology training",'B Tracking Sheet'!D45,0)</f>
        <v>0</v>
      </c>
      <c r="C41">
        <f>IF('B Tracking Sheet'!A45="University/college courses",'B Tracking Sheet'!D45,0)</f>
        <v>0</v>
      </c>
      <c r="D41" s="3">
        <f>IF('B Tracking Sheet'!A45="Interest groups",'B Tracking Sheet'!D45,0)</f>
        <v>0</v>
      </c>
      <c r="E41">
        <f>IF('B Tracking Sheet'!A45="Independent study ",'B Tracking Sheet'!D45,0)</f>
        <v>0</v>
      </c>
      <c r="F41" s="3">
        <f>IF('B Tracking Sheet'!A45="Supervision of practicum students",'B Tracking Sheet'!D45,0)</f>
        <v>0</v>
      </c>
      <c r="G41">
        <f>IF('B Tracking Sheet'!A45="Mentorship",'B Tracking Sheet'!D45,0)</f>
        <v>0</v>
      </c>
      <c r="H41" s="3">
        <f>IF('B Tracking Sheet'!A45="Presentations given ",'B Tracking Sheet'!D45,0)</f>
        <v>0</v>
      </c>
      <c r="I41">
        <f>IF('B Tracking Sheet'!A45="Participation in research",'B Tracking Sheet'!D45,0)</f>
        <v>0</v>
      </c>
      <c r="J41" s="3">
        <f>IF('B Tracking Sheet'!A45="Informal publications",'B Tracking Sheet'!D45,0)</f>
        <v>0</v>
      </c>
      <c r="K41">
        <f>IF('B Tracking Sheet'!A45="Committee/working group",'B Tracking Sheet'!D45,0)</f>
        <v>0</v>
      </c>
      <c r="L41" s="3">
        <f>IF('B Tracking Sheet'!A45="Advocacy ",'B Tracking Sheet'!D45,0)</f>
        <v>0</v>
      </c>
    </row>
    <row r="42" spans="1:12">
      <c r="A42">
        <f>IF('B Tracking Sheet'!A46="Lecture-style events",'B Tracking Sheet'!D46,0)</f>
        <v>0</v>
      </c>
      <c r="B42" s="3">
        <f>IF('B Tracking Sheet'!A46="Technology training",'B Tracking Sheet'!D46,0)</f>
        <v>0</v>
      </c>
      <c r="C42">
        <f>IF('B Tracking Sheet'!A46="University/college courses",'B Tracking Sheet'!D46,0)</f>
        <v>0</v>
      </c>
      <c r="D42" s="3">
        <f>IF('B Tracking Sheet'!A46="Interest groups",'B Tracking Sheet'!D46,0)</f>
        <v>0</v>
      </c>
      <c r="E42">
        <f>IF('B Tracking Sheet'!A46="Independent study ",'B Tracking Sheet'!D46,0)</f>
        <v>0</v>
      </c>
      <c r="F42" s="3">
        <f>IF('B Tracking Sheet'!A46="Supervision of practicum students",'B Tracking Sheet'!D46,0)</f>
        <v>0</v>
      </c>
      <c r="G42">
        <f>IF('B Tracking Sheet'!A46="Mentorship",'B Tracking Sheet'!D46,0)</f>
        <v>0</v>
      </c>
      <c r="H42" s="3">
        <f>IF('B Tracking Sheet'!A46="Presentations given ",'B Tracking Sheet'!D46,0)</f>
        <v>0</v>
      </c>
      <c r="I42">
        <f>IF('B Tracking Sheet'!A46="Participation in research",'B Tracking Sheet'!D46,0)</f>
        <v>0</v>
      </c>
      <c r="J42" s="3">
        <f>IF('B Tracking Sheet'!A46="Informal publications",'B Tracking Sheet'!D46,0)</f>
        <v>0</v>
      </c>
      <c r="K42">
        <f>IF('B Tracking Sheet'!A46="Committee/working group",'B Tracking Sheet'!D46,0)</f>
        <v>0</v>
      </c>
      <c r="L42" s="3">
        <f>IF('B Tracking Sheet'!A46="Advocacy ",'B Tracking Sheet'!D46,0)</f>
        <v>0</v>
      </c>
    </row>
    <row r="43" spans="1:12">
      <c r="A43">
        <f>IF('B Tracking Sheet'!A47="Lecture-style events",'B Tracking Sheet'!D47,0)</f>
        <v>0</v>
      </c>
      <c r="B43" s="3">
        <f>IF('B Tracking Sheet'!A47="Technology training",'B Tracking Sheet'!D47,0)</f>
        <v>0</v>
      </c>
      <c r="C43">
        <f>IF('B Tracking Sheet'!A47="University/college courses",'B Tracking Sheet'!D47,0)</f>
        <v>0</v>
      </c>
      <c r="D43" s="3">
        <f>IF('B Tracking Sheet'!A47="Interest groups",'B Tracking Sheet'!D47,0)</f>
        <v>0</v>
      </c>
      <c r="E43">
        <f>IF('B Tracking Sheet'!A47="Independent study ",'B Tracking Sheet'!D47,0)</f>
        <v>0</v>
      </c>
      <c r="F43" s="3">
        <f>IF('B Tracking Sheet'!A47="Supervision of practicum students",'B Tracking Sheet'!D47,0)</f>
        <v>0</v>
      </c>
      <c r="G43">
        <f>IF('B Tracking Sheet'!A47="Mentorship",'B Tracking Sheet'!D47,0)</f>
        <v>0</v>
      </c>
      <c r="H43" s="3">
        <f>IF('B Tracking Sheet'!A47="Presentations given ",'B Tracking Sheet'!D47,0)</f>
        <v>0</v>
      </c>
      <c r="I43">
        <f>IF('B Tracking Sheet'!A47="Participation in research",'B Tracking Sheet'!D47,0)</f>
        <v>0</v>
      </c>
      <c r="J43" s="3">
        <f>IF('B Tracking Sheet'!A47="Informal publications",'B Tracking Sheet'!D47,0)</f>
        <v>0</v>
      </c>
      <c r="K43">
        <f>IF('B Tracking Sheet'!A47="Committee/working group",'B Tracking Sheet'!D47,0)</f>
        <v>0</v>
      </c>
      <c r="L43" s="3">
        <f>IF('B Tracking Sheet'!A47="Advocacy ",'B Tracking Sheet'!D47,0)</f>
        <v>0</v>
      </c>
    </row>
    <row r="44" spans="1:12">
      <c r="A44">
        <f>IF('B Tracking Sheet'!A48="Lecture-style events",'B Tracking Sheet'!D48,0)</f>
        <v>0</v>
      </c>
      <c r="B44" s="3">
        <f>IF('B Tracking Sheet'!A48="Technology training",'B Tracking Sheet'!D48,0)</f>
        <v>0</v>
      </c>
      <c r="C44">
        <f>IF('B Tracking Sheet'!A48="University/college courses",'B Tracking Sheet'!D48,0)</f>
        <v>0</v>
      </c>
      <c r="D44" s="3">
        <f>IF('B Tracking Sheet'!A48="Interest groups",'B Tracking Sheet'!D48,0)</f>
        <v>0</v>
      </c>
      <c r="E44">
        <f>IF('B Tracking Sheet'!A48="Independent study ",'B Tracking Sheet'!D48,0)</f>
        <v>0</v>
      </c>
      <c r="F44" s="3">
        <f>IF('B Tracking Sheet'!A48="Supervision of practicum students",'B Tracking Sheet'!D48,0)</f>
        <v>0</v>
      </c>
      <c r="G44">
        <f>IF('B Tracking Sheet'!A48="Mentorship",'B Tracking Sheet'!D48,0)</f>
        <v>0</v>
      </c>
      <c r="H44" s="3">
        <f>IF('B Tracking Sheet'!A48="Presentations given ",'B Tracking Sheet'!D48,0)</f>
        <v>0</v>
      </c>
      <c r="I44">
        <f>IF('B Tracking Sheet'!A48="Participation in research",'B Tracking Sheet'!D48,0)</f>
        <v>0</v>
      </c>
      <c r="J44" s="3">
        <f>IF('B Tracking Sheet'!A48="Informal publications",'B Tracking Sheet'!D48,0)</f>
        <v>0</v>
      </c>
      <c r="K44">
        <f>IF('B Tracking Sheet'!A48="Committee/working group",'B Tracking Sheet'!D48,0)</f>
        <v>0</v>
      </c>
      <c r="L44" s="3">
        <f>IF('B Tracking Sheet'!A48="Advocacy ",'B Tracking Sheet'!D48,0)</f>
        <v>0</v>
      </c>
    </row>
    <row r="45" spans="1:12">
      <c r="A45">
        <f>IF('B Tracking Sheet'!A49="Lecture-style events",'B Tracking Sheet'!D49,0)</f>
        <v>0</v>
      </c>
      <c r="B45" s="3">
        <f>IF('B Tracking Sheet'!A49="Technology training",'B Tracking Sheet'!D49,0)</f>
        <v>0</v>
      </c>
      <c r="C45">
        <f>IF('B Tracking Sheet'!A49="University/college courses",'B Tracking Sheet'!D49,0)</f>
        <v>0</v>
      </c>
      <c r="D45" s="3">
        <f>IF('B Tracking Sheet'!A49="Interest groups",'B Tracking Sheet'!D49,0)</f>
        <v>0</v>
      </c>
      <c r="E45">
        <f>IF('B Tracking Sheet'!A49="Independent study ",'B Tracking Sheet'!D49,0)</f>
        <v>0</v>
      </c>
      <c r="F45" s="3">
        <f>IF('B Tracking Sheet'!A49="Supervision of practicum students",'B Tracking Sheet'!D49,0)</f>
        <v>0</v>
      </c>
      <c r="G45">
        <f>IF('B Tracking Sheet'!A49="Mentorship",'B Tracking Sheet'!D49,0)</f>
        <v>0</v>
      </c>
      <c r="H45" s="3">
        <f>IF('B Tracking Sheet'!A49="Presentations given ",'B Tracking Sheet'!D49,0)</f>
        <v>0</v>
      </c>
      <c r="I45">
        <f>IF('B Tracking Sheet'!A49="Participation in research",'B Tracking Sheet'!D49,0)</f>
        <v>0</v>
      </c>
      <c r="J45" s="3">
        <f>IF('B Tracking Sheet'!A49="Informal publications",'B Tracking Sheet'!D49,0)</f>
        <v>0</v>
      </c>
      <c r="K45">
        <f>IF('B Tracking Sheet'!A49="Committee/working group",'B Tracking Sheet'!D49,0)</f>
        <v>0</v>
      </c>
      <c r="L45" s="3">
        <f>IF('B Tracking Sheet'!A49="Advocacy ",'B Tracking Sheet'!D49,0)</f>
        <v>0</v>
      </c>
    </row>
    <row r="46" spans="1:12">
      <c r="A46">
        <f>IF('B Tracking Sheet'!A50="Lecture-style events",'B Tracking Sheet'!D50,0)</f>
        <v>0</v>
      </c>
      <c r="B46" s="3">
        <f>IF('B Tracking Sheet'!A50="Technology training",'B Tracking Sheet'!D50,0)</f>
        <v>0</v>
      </c>
      <c r="C46">
        <f>IF('B Tracking Sheet'!A50="University/college courses",'B Tracking Sheet'!D50,0)</f>
        <v>0</v>
      </c>
      <c r="D46" s="3">
        <f>IF('B Tracking Sheet'!A50="Interest groups",'B Tracking Sheet'!D50,0)</f>
        <v>0</v>
      </c>
      <c r="E46">
        <f>IF('B Tracking Sheet'!A50="Independent study ",'B Tracking Sheet'!D50,0)</f>
        <v>0</v>
      </c>
      <c r="F46" s="3">
        <f>IF('B Tracking Sheet'!A50="Supervision of practicum students",'B Tracking Sheet'!D50,0)</f>
        <v>0</v>
      </c>
      <c r="G46">
        <f>IF('B Tracking Sheet'!A50="Mentorship",'B Tracking Sheet'!D50,0)</f>
        <v>0</v>
      </c>
      <c r="H46" s="3">
        <f>IF('B Tracking Sheet'!A50="Presentations given ",'B Tracking Sheet'!D50,0)</f>
        <v>0</v>
      </c>
      <c r="I46">
        <f>IF('B Tracking Sheet'!A50="Participation in research",'B Tracking Sheet'!D50,0)</f>
        <v>0</v>
      </c>
      <c r="J46" s="3">
        <f>IF('B Tracking Sheet'!A50="Informal publications",'B Tracking Sheet'!D50,0)</f>
        <v>0</v>
      </c>
      <c r="K46">
        <f>IF('B Tracking Sheet'!A50="Committee/working group",'B Tracking Sheet'!D50,0)</f>
        <v>0</v>
      </c>
      <c r="L46" s="3">
        <f>IF('B Tracking Sheet'!A50="Advocacy ",'B Tracking Sheet'!D50,0)</f>
        <v>0</v>
      </c>
    </row>
    <row r="47" spans="1:12">
      <c r="A47">
        <f>IF('B Tracking Sheet'!A51="Lecture-style events",'B Tracking Sheet'!D51,0)</f>
        <v>0</v>
      </c>
      <c r="B47" s="3">
        <f>IF('B Tracking Sheet'!A51="Technology training",'B Tracking Sheet'!D51,0)</f>
        <v>0</v>
      </c>
      <c r="C47">
        <f>IF('B Tracking Sheet'!A51="University/college courses",'B Tracking Sheet'!D51,0)</f>
        <v>0</v>
      </c>
      <c r="D47" s="3">
        <f>IF('B Tracking Sheet'!A51="Interest groups",'B Tracking Sheet'!D51,0)</f>
        <v>0</v>
      </c>
      <c r="E47">
        <f>IF('B Tracking Sheet'!A51="Independent study ",'B Tracking Sheet'!D51,0)</f>
        <v>0</v>
      </c>
      <c r="F47" s="3">
        <f>IF('B Tracking Sheet'!A51="Supervision of practicum students",'B Tracking Sheet'!D51,0)</f>
        <v>0</v>
      </c>
      <c r="G47">
        <f>IF('B Tracking Sheet'!A51="Mentorship",'B Tracking Sheet'!D51,0)</f>
        <v>0</v>
      </c>
      <c r="H47" s="3">
        <f>IF('B Tracking Sheet'!A51="Presentations given ",'B Tracking Sheet'!D51,0)</f>
        <v>0</v>
      </c>
      <c r="I47">
        <f>IF('B Tracking Sheet'!A51="Participation in research",'B Tracking Sheet'!D51,0)</f>
        <v>0</v>
      </c>
      <c r="J47" s="3">
        <f>IF('B Tracking Sheet'!A51="Informal publications",'B Tracking Sheet'!D51,0)</f>
        <v>0</v>
      </c>
      <c r="K47">
        <f>IF('B Tracking Sheet'!A51="Committee/working group",'B Tracking Sheet'!D51,0)</f>
        <v>0</v>
      </c>
      <c r="L47" s="3">
        <f>IF('B Tracking Sheet'!A51="Advocacy ",'B Tracking Sheet'!D51,0)</f>
        <v>0</v>
      </c>
    </row>
    <row r="48" spans="1:12">
      <c r="A48">
        <f>IF('B Tracking Sheet'!A52="Lecture-style events",'B Tracking Sheet'!D52,0)</f>
        <v>0</v>
      </c>
      <c r="B48" s="3">
        <f>IF('B Tracking Sheet'!A52="Technology training",'B Tracking Sheet'!D52,0)</f>
        <v>0</v>
      </c>
      <c r="C48">
        <f>IF('B Tracking Sheet'!A52="University/college courses",'B Tracking Sheet'!D52,0)</f>
        <v>0</v>
      </c>
      <c r="D48" s="3">
        <f>IF('B Tracking Sheet'!A52="Interest groups",'B Tracking Sheet'!D52,0)</f>
        <v>0</v>
      </c>
      <c r="E48">
        <f>IF('B Tracking Sheet'!A52="Independent study ",'B Tracking Sheet'!D52,0)</f>
        <v>0</v>
      </c>
      <c r="F48" s="3">
        <f>IF('B Tracking Sheet'!A52="Supervision of practicum students",'B Tracking Sheet'!D52,0)</f>
        <v>0</v>
      </c>
      <c r="G48">
        <f>IF('B Tracking Sheet'!A52="Mentorship",'B Tracking Sheet'!D52,0)</f>
        <v>0</v>
      </c>
      <c r="H48" s="3">
        <f>IF('B Tracking Sheet'!A52="Presentations given ",'B Tracking Sheet'!D52,0)</f>
        <v>0</v>
      </c>
      <c r="I48">
        <f>IF('B Tracking Sheet'!A52="Participation in research",'B Tracking Sheet'!D52,0)</f>
        <v>0</v>
      </c>
      <c r="J48" s="3">
        <f>IF('B Tracking Sheet'!A52="Informal publications",'B Tracking Sheet'!D52,0)</f>
        <v>0</v>
      </c>
      <c r="K48">
        <f>IF('B Tracking Sheet'!A52="Committee/working group",'B Tracking Sheet'!D52,0)</f>
        <v>0</v>
      </c>
      <c r="L48" s="3">
        <f>IF('B Tracking Sheet'!A52="Advocacy ",'B Tracking Sheet'!D52,0)</f>
        <v>0</v>
      </c>
    </row>
    <row r="49" spans="1:12">
      <c r="A49">
        <f>IF('B Tracking Sheet'!A53="Lecture-style events",'B Tracking Sheet'!D53,0)</f>
        <v>0</v>
      </c>
      <c r="B49" s="3">
        <f>IF('B Tracking Sheet'!A53="Technology training",'B Tracking Sheet'!D53,0)</f>
        <v>0</v>
      </c>
      <c r="C49">
        <f>IF('B Tracking Sheet'!A53="University/college courses",'B Tracking Sheet'!D53,0)</f>
        <v>0</v>
      </c>
      <c r="D49" s="3">
        <f>IF('B Tracking Sheet'!A53="Interest groups",'B Tracking Sheet'!D53,0)</f>
        <v>0</v>
      </c>
      <c r="E49">
        <f>IF('B Tracking Sheet'!A53="Independent study ",'B Tracking Sheet'!D53,0)</f>
        <v>0</v>
      </c>
      <c r="F49" s="3">
        <f>IF('B Tracking Sheet'!A53="Supervision of practicum students",'B Tracking Sheet'!D53,0)</f>
        <v>0</v>
      </c>
      <c r="G49">
        <f>IF('B Tracking Sheet'!A53="Mentorship",'B Tracking Sheet'!D53,0)</f>
        <v>0</v>
      </c>
      <c r="H49" s="3">
        <f>IF('B Tracking Sheet'!A53="Presentations given ",'B Tracking Sheet'!D53,0)</f>
        <v>0</v>
      </c>
      <c r="I49">
        <f>IF('B Tracking Sheet'!A53="Participation in research",'B Tracking Sheet'!D53,0)</f>
        <v>0</v>
      </c>
      <c r="J49" s="3">
        <f>IF('B Tracking Sheet'!A53="Informal publications",'B Tracking Sheet'!D53,0)</f>
        <v>0</v>
      </c>
      <c r="K49">
        <f>IF('B Tracking Sheet'!A53="Committee/working group",'B Tracking Sheet'!D53,0)</f>
        <v>0</v>
      </c>
      <c r="L49" s="3">
        <f>IF('B Tracking Sheet'!A53="Advocacy ",'B Tracking Sheet'!D53,0)</f>
        <v>0</v>
      </c>
    </row>
    <row r="50" spans="1:12">
      <c r="A50">
        <f>IF('B Tracking Sheet'!A54="Lecture-style events",'B Tracking Sheet'!D54,0)</f>
        <v>0</v>
      </c>
      <c r="B50" s="3">
        <f>IF('B Tracking Sheet'!A54="Technology training",'B Tracking Sheet'!D54,0)</f>
        <v>0</v>
      </c>
      <c r="C50">
        <f>IF('B Tracking Sheet'!A54="University/college courses",'B Tracking Sheet'!D54,0)</f>
        <v>0</v>
      </c>
      <c r="D50" s="3">
        <f>IF('B Tracking Sheet'!A54="Interest groups",'B Tracking Sheet'!D54,0)</f>
        <v>0</v>
      </c>
      <c r="E50">
        <f>IF('B Tracking Sheet'!A54="Independent study ",'B Tracking Sheet'!D54,0)</f>
        <v>0</v>
      </c>
      <c r="F50" s="3">
        <f>IF('B Tracking Sheet'!A54="Supervision of practicum students",'B Tracking Sheet'!D54,0)</f>
        <v>0</v>
      </c>
      <c r="G50">
        <f>IF('B Tracking Sheet'!A54="Mentorship",'B Tracking Sheet'!D54,0)</f>
        <v>0</v>
      </c>
      <c r="H50" s="3">
        <f>IF('B Tracking Sheet'!A54="Presentations given ",'B Tracking Sheet'!D54,0)</f>
        <v>0</v>
      </c>
      <c r="I50">
        <f>IF('B Tracking Sheet'!A54="Participation in research",'B Tracking Sheet'!D54,0)</f>
        <v>0</v>
      </c>
      <c r="J50" s="3">
        <f>IF('B Tracking Sheet'!A54="Informal publications",'B Tracking Sheet'!D54,0)</f>
        <v>0</v>
      </c>
      <c r="K50">
        <f>IF('B Tracking Sheet'!A54="Committee/working group",'B Tracking Sheet'!D54,0)</f>
        <v>0</v>
      </c>
      <c r="L50" s="3">
        <f>IF('B Tracking Sheet'!A54="Advocacy ",'B Tracking Sheet'!D54,0)</f>
        <v>0</v>
      </c>
    </row>
    <row r="51" spans="1:12">
      <c r="A51">
        <f>IF('B Tracking Sheet'!A55="Lecture-style events",'B Tracking Sheet'!D55,0)</f>
        <v>0</v>
      </c>
      <c r="B51" s="3">
        <f>IF('B Tracking Sheet'!A55="Technology training",'B Tracking Sheet'!D55,0)</f>
        <v>0</v>
      </c>
      <c r="C51">
        <f>IF('B Tracking Sheet'!A55="University/college courses",'B Tracking Sheet'!D55,0)</f>
        <v>0</v>
      </c>
      <c r="D51" s="3">
        <f>IF('B Tracking Sheet'!A55="Interest groups",'B Tracking Sheet'!D55,0)</f>
        <v>0</v>
      </c>
      <c r="E51">
        <f>IF('B Tracking Sheet'!A55="Independent study ",'B Tracking Sheet'!D55,0)</f>
        <v>0</v>
      </c>
      <c r="F51" s="3">
        <f>IF('B Tracking Sheet'!A55="Supervision of practicum students",'B Tracking Sheet'!D55,0)</f>
        <v>0</v>
      </c>
      <c r="G51">
        <f>IF('B Tracking Sheet'!A55="Mentorship",'B Tracking Sheet'!D55,0)</f>
        <v>0</v>
      </c>
      <c r="H51" s="3">
        <f>IF('B Tracking Sheet'!A55="Presentations given ",'B Tracking Sheet'!D55,0)</f>
        <v>0</v>
      </c>
      <c r="I51">
        <f>IF('B Tracking Sheet'!A55="Participation in research",'B Tracking Sheet'!D55,0)</f>
        <v>0</v>
      </c>
      <c r="J51" s="3">
        <f>IF('B Tracking Sheet'!A55="Informal publications",'B Tracking Sheet'!D55,0)</f>
        <v>0</v>
      </c>
      <c r="K51">
        <f>IF('B Tracking Sheet'!A55="Committee/working group",'B Tracking Sheet'!D55,0)</f>
        <v>0</v>
      </c>
      <c r="L51" s="3">
        <f>IF('B Tracking Sheet'!A55="Advocacy ",'B Tracking Sheet'!D55,0)</f>
        <v>0</v>
      </c>
    </row>
    <row r="52" spans="1:12">
      <c r="A52">
        <f>IF('B Tracking Sheet'!A56="Lecture-style events",'B Tracking Sheet'!D56,0)</f>
        <v>0</v>
      </c>
      <c r="B52" s="3">
        <f>IF('B Tracking Sheet'!A56="Technology training",'B Tracking Sheet'!D56,0)</f>
        <v>0</v>
      </c>
      <c r="C52">
        <f>IF('B Tracking Sheet'!A56="University/college courses",'B Tracking Sheet'!D56,0)</f>
        <v>0</v>
      </c>
      <c r="D52" s="3">
        <f>IF('B Tracking Sheet'!A56="Interest groups",'B Tracking Sheet'!D56,0)</f>
        <v>0</v>
      </c>
      <c r="E52">
        <f>IF('B Tracking Sheet'!A56="Independent study ",'B Tracking Sheet'!D56,0)</f>
        <v>0</v>
      </c>
      <c r="F52" s="3">
        <f>IF('B Tracking Sheet'!A56="Supervision of practicum students",'B Tracking Sheet'!D56,0)</f>
        <v>0</v>
      </c>
      <c r="G52">
        <f>IF('B Tracking Sheet'!A56="Mentorship",'B Tracking Sheet'!D56,0)</f>
        <v>0</v>
      </c>
      <c r="H52" s="3">
        <f>IF('B Tracking Sheet'!A56="Presentations given ",'B Tracking Sheet'!D56,0)</f>
        <v>0</v>
      </c>
      <c r="I52">
        <f>IF('B Tracking Sheet'!A56="Participation in research",'B Tracking Sheet'!D56,0)</f>
        <v>0</v>
      </c>
      <c r="J52" s="3">
        <f>IF('B Tracking Sheet'!A56="Informal publications",'B Tracking Sheet'!D56,0)</f>
        <v>0</v>
      </c>
      <c r="K52">
        <f>IF('B Tracking Sheet'!A56="Committee/working group",'B Tracking Sheet'!D56,0)</f>
        <v>0</v>
      </c>
      <c r="L52" s="3">
        <f>IF('B Tracking Sheet'!A56="Advocacy ",'B Tracking Sheet'!D56,0)</f>
        <v>0</v>
      </c>
    </row>
    <row r="53" spans="1:12">
      <c r="A53">
        <f>IF('B Tracking Sheet'!A57="Lecture-style events",'B Tracking Sheet'!D57,0)</f>
        <v>0</v>
      </c>
      <c r="B53" s="3">
        <f>IF('B Tracking Sheet'!A57="Technology training",'B Tracking Sheet'!D57,0)</f>
        <v>0</v>
      </c>
      <c r="C53">
        <f>IF('B Tracking Sheet'!A57="University/college courses",'B Tracking Sheet'!D57,0)</f>
        <v>0</v>
      </c>
      <c r="D53" s="3">
        <f>IF('B Tracking Sheet'!A57="Interest groups",'B Tracking Sheet'!D57,0)</f>
        <v>0</v>
      </c>
      <c r="E53">
        <f>IF('B Tracking Sheet'!A57="Independent study ",'B Tracking Sheet'!D57,0)</f>
        <v>0</v>
      </c>
      <c r="F53" s="3">
        <f>IF('B Tracking Sheet'!A57="Supervision of practicum students",'B Tracking Sheet'!D57,0)</f>
        <v>0</v>
      </c>
      <c r="G53">
        <f>IF('B Tracking Sheet'!A57="Mentorship",'B Tracking Sheet'!D57,0)</f>
        <v>0</v>
      </c>
      <c r="H53" s="3">
        <f>IF('B Tracking Sheet'!A57="Presentations given ",'B Tracking Sheet'!D57,0)</f>
        <v>0</v>
      </c>
      <c r="I53">
        <f>IF('B Tracking Sheet'!A57="Participation in research",'B Tracking Sheet'!D57,0)</f>
        <v>0</v>
      </c>
      <c r="J53" s="3">
        <f>IF('B Tracking Sheet'!A57="Informal publications",'B Tracking Sheet'!D57,0)</f>
        <v>0</v>
      </c>
      <c r="K53">
        <f>IF('B Tracking Sheet'!A57="Committee/working group",'B Tracking Sheet'!D57,0)</f>
        <v>0</v>
      </c>
      <c r="L53" s="3">
        <f>IF('B Tracking Sheet'!A57="Advocacy ",'B Tracking Sheet'!D57,0)</f>
        <v>0</v>
      </c>
    </row>
    <row r="54" spans="1:12">
      <c r="A54">
        <f>IF('B Tracking Sheet'!A58="Lecture-style events",'B Tracking Sheet'!D58,0)</f>
        <v>0</v>
      </c>
      <c r="B54" s="3">
        <f>IF('B Tracking Sheet'!A58="Technology training",'B Tracking Sheet'!D58,0)</f>
        <v>0</v>
      </c>
      <c r="C54">
        <f>IF('B Tracking Sheet'!A58="University/college courses",'B Tracking Sheet'!D58,0)</f>
        <v>0</v>
      </c>
      <c r="D54" s="3">
        <f>IF('B Tracking Sheet'!A58="Interest groups",'B Tracking Sheet'!D58,0)</f>
        <v>0</v>
      </c>
      <c r="E54">
        <f>IF('B Tracking Sheet'!A58="Independent study ",'B Tracking Sheet'!D58,0)</f>
        <v>0</v>
      </c>
      <c r="F54" s="3">
        <f>IF('B Tracking Sheet'!A58="Supervision of practicum students",'B Tracking Sheet'!D58,0)</f>
        <v>0</v>
      </c>
      <c r="G54">
        <f>IF('B Tracking Sheet'!A58="Mentorship",'B Tracking Sheet'!D58,0)</f>
        <v>0</v>
      </c>
      <c r="H54" s="3">
        <f>IF('B Tracking Sheet'!A58="Presentations given ",'B Tracking Sheet'!D58,0)</f>
        <v>0</v>
      </c>
      <c r="I54">
        <f>IF('B Tracking Sheet'!A58="Participation in research",'B Tracking Sheet'!D58,0)</f>
        <v>0</v>
      </c>
      <c r="J54" s="3">
        <f>IF('B Tracking Sheet'!A58="Informal publications",'B Tracking Sheet'!D58,0)</f>
        <v>0</v>
      </c>
      <c r="K54">
        <f>IF('B Tracking Sheet'!A58="Committee/working group",'B Tracking Sheet'!D58,0)</f>
        <v>0</v>
      </c>
      <c r="L54" s="3">
        <f>IF('B Tracking Sheet'!A58="Advocacy ",'B Tracking Sheet'!D58,0)</f>
        <v>0</v>
      </c>
    </row>
    <row r="55" spans="1:12">
      <c r="A55">
        <f>IF('B Tracking Sheet'!A59="Lecture-style events",'B Tracking Sheet'!D59,0)</f>
        <v>0</v>
      </c>
      <c r="B55" s="3">
        <f>IF('B Tracking Sheet'!A59="Technology training",'B Tracking Sheet'!D59,0)</f>
        <v>0</v>
      </c>
      <c r="C55">
        <f>IF('B Tracking Sheet'!A59="University/college courses",'B Tracking Sheet'!D59,0)</f>
        <v>0</v>
      </c>
      <c r="D55" s="3">
        <f>IF('B Tracking Sheet'!A59="Interest groups",'B Tracking Sheet'!D59,0)</f>
        <v>0</v>
      </c>
      <c r="E55">
        <f>IF('B Tracking Sheet'!A59="Independent study ",'B Tracking Sheet'!D59,0)</f>
        <v>0</v>
      </c>
      <c r="F55" s="3">
        <f>IF('B Tracking Sheet'!A59="Supervision of practicum students",'B Tracking Sheet'!D59,0)</f>
        <v>0</v>
      </c>
      <c r="G55">
        <f>IF('B Tracking Sheet'!A59="Mentorship",'B Tracking Sheet'!D59,0)</f>
        <v>0</v>
      </c>
      <c r="H55" s="3">
        <f>IF('B Tracking Sheet'!A59="Presentations given ",'B Tracking Sheet'!D59,0)</f>
        <v>0</v>
      </c>
      <c r="I55">
        <f>IF('B Tracking Sheet'!A59="Participation in research",'B Tracking Sheet'!D59,0)</f>
        <v>0</v>
      </c>
      <c r="J55" s="3">
        <f>IF('B Tracking Sheet'!A59="Informal publications",'B Tracking Sheet'!D59,0)</f>
        <v>0</v>
      </c>
      <c r="K55">
        <f>IF('B Tracking Sheet'!A59="Committee/working group",'B Tracking Sheet'!D59,0)</f>
        <v>0</v>
      </c>
      <c r="L55" s="3">
        <f>IF('B Tracking Sheet'!A59="Advocacy ",'B Tracking Sheet'!D59,0)</f>
        <v>0</v>
      </c>
    </row>
    <row r="56" spans="1:12">
      <c r="A56">
        <f>IF('B Tracking Sheet'!A60="Lecture-style events",'B Tracking Sheet'!D60,0)</f>
        <v>0</v>
      </c>
      <c r="B56" s="3">
        <f>IF('B Tracking Sheet'!A60="Technology training",'B Tracking Sheet'!D60,0)</f>
        <v>0</v>
      </c>
      <c r="C56">
        <f>IF('B Tracking Sheet'!A60="University/college courses",'B Tracking Sheet'!D60,0)</f>
        <v>0</v>
      </c>
      <c r="D56" s="3">
        <f>IF('B Tracking Sheet'!A60="Interest groups",'B Tracking Sheet'!D60,0)</f>
        <v>0</v>
      </c>
      <c r="E56">
        <f>IF('B Tracking Sheet'!A60="Independent study ",'B Tracking Sheet'!D60,0)</f>
        <v>0</v>
      </c>
      <c r="F56" s="3">
        <f>IF('B Tracking Sheet'!A60="Supervision of practicum students",'B Tracking Sheet'!D60,0)</f>
        <v>0</v>
      </c>
      <c r="G56">
        <f>IF('B Tracking Sheet'!A60="Mentorship",'B Tracking Sheet'!D60,0)</f>
        <v>0</v>
      </c>
      <c r="H56" s="3">
        <f>IF('B Tracking Sheet'!A60="Presentations given ",'B Tracking Sheet'!D60,0)</f>
        <v>0</v>
      </c>
      <c r="I56">
        <f>IF('B Tracking Sheet'!A60="Participation in research",'B Tracking Sheet'!D60,0)</f>
        <v>0</v>
      </c>
      <c r="J56" s="3">
        <f>IF('B Tracking Sheet'!A60="Informal publications",'B Tracking Sheet'!D60,0)</f>
        <v>0</v>
      </c>
      <c r="K56">
        <f>IF('B Tracking Sheet'!A60="Committee/working group",'B Tracking Sheet'!D60,0)</f>
        <v>0</v>
      </c>
      <c r="L56" s="3">
        <f>IF('B Tracking Sheet'!A60="Advocacy ",'B Tracking Sheet'!D60,0)</f>
        <v>0</v>
      </c>
    </row>
    <row r="57" spans="1:12">
      <c r="A57">
        <f>IF('B Tracking Sheet'!A61="Lecture-style events",'B Tracking Sheet'!D61,0)</f>
        <v>0</v>
      </c>
      <c r="B57" s="3">
        <f>IF('B Tracking Sheet'!A61="Technology training",'B Tracking Sheet'!D61,0)</f>
        <v>0</v>
      </c>
      <c r="C57">
        <f>IF('B Tracking Sheet'!A61="University/college courses",'B Tracking Sheet'!D61,0)</f>
        <v>0</v>
      </c>
      <c r="D57" s="3">
        <f>IF('B Tracking Sheet'!A61="Interest groups",'B Tracking Sheet'!D61,0)</f>
        <v>0</v>
      </c>
      <c r="E57">
        <f>IF('B Tracking Sheet'!A61="Independent study ",'B Tracking Sheet'!D61,0)</f>
        <v>0</v>
      </c>
      <c r="F57" s="3">
        <f>IF('B Tracking Sheet'!A61="Supervision of practicum students",'B Tracking Sheet'!D61,0)</f>
        <v>0</v>
      </c>
      <c r="G57">
        <f>IF('B Tracking Sheet'!A61="Mentorship",'B Tracking Sheet'!D61,0)</f>
        <v>0</v>
      </c>
      <c r="H57" s="3">
        <f>IF('B Tracking Sheet'!A61="Presentations given ",'B Tracking Sheet'!D61,0)</f>
        <v>0</v>
      </c>
      <c r="I57">
        <f>IF('B Tracking Sheet'!A61="Participation in research",'B Tracking Sheet'!D61,0)</f>
        <v>0</v>
      </c>
      <c r="J57" s="3">
        <f>IF('B Tracking Sheet'!A61="Informal publications",'B Tracking Sheet'!D61,0)</f>
        <v>0</v>
      </c>
      <c r="K57">
        <f>IF('B Tracking Sheet'!A61="Committee/working group",'B Tracking Sheet'!D61,0)</f>
        <v>0</v>
      </c>
      <c r="L57" s="3">
        <f>IF('B Tracking Sheet'!A61="Advocacy ",'B Tracking Sheet'!D61,0)</f>
        <v>0</v>
      </c>
    </row>
    <row r="58" spans="1:12">
      <c r="A58">
        <f>IF('B Tracking Sheet'!A62="Lecture-style events",'B Tracking Sheet'!D62,0)</f>
        <v>0</v>
      </c>
      <c r="B58" s="3">
        <f>IF('B Tracking Sheet'!A62="Technology training",'B Tracking Sheet'!D62,0)</f>
        <v>0</v>
      </c>
      <c r="C58">
        <f>IF('B Tracking Sheet'!A62="University/college courses",'B Tracking Sheet'!D62,0)</f>
        <v>0</v>
      </c>
      <c r="D58" s="3">
        <f>IF('B Tracking Sheet'!A62="Interest groups",'B Tracking Sheet'!D62,0)</f>
        <v>0</v>
      </c>
      <c r="E58">
        <f>IF('B Tracking Sheet'!A62="Independent study ",'B Tracking Sheet'!D62,0)</f>
        <v>0</v>
      </c>
      <c r="F58" s="3">
        <f>IF('B Tracking Sheet'!A62="Supervision of practicum students",'B Tracking Sheet'!D62,0)</f>
        <v>0</v>
      </c>
      <c r="G58">
        <f>IF('B Tracking Sheet'!A62="Mentorship",'B Tracking Sheet'!D62,0)</f>
        <v>0</v>
      </c>
      <c r="H58" s="3">
        <f>IF('B Tracking Sheet'!A62="Presentations given ",'B Tracking Sheet'!D62,0)</f>
        <v>0</v>
      </c>
      <c r="I58">
        <f>IF('B Tracking Sheet'!A62="Participation in research",'B Tracking Sheet'!D62,0)</f>
        <v>0</v>
      </c>
      <c r="J58" s="3">
        <f>IF('B Tracking Sheet'!A62="Informal publications",'B Tracking Sheet'!D62,0)</f>
        <v>0</v>
      </c>
      <c r="K58">
        <f>IF('B Tracking Sheet'!A62="Committee/working group",'B Tracking Sheet'!D62,0)</f>
        <v>0</v>
      </c>
      <c r="L58" s="3">
        <f>IF('B Tracking Sheet'!A62="Advocacy ",'B Tracking Sheet'!D62,0)</f>
        <v>0</v>
      </c>
    </row>
    <row r="59" spans="1:12">
      <c r="A59">
        <f>IF('B Tracking Sheet'!A63="Lecture-style events",'B Tracking Sheet'!D63,0)</f>
        <v>0</v>
      </c>
      <c r="B59" s="3">
        <f>IF('B Tracking Sheet'!A63="Technology training",'B Tracking Sheet'!D63,0)</f>
        <v>0</v>
      </c>
      <c r="C59">
        <f>IF('B Tracking Sheet'!A63="University/college courses",'B Tracking Sheet'!D63,0)</f>
        <v>0</v>
      </c>
      <c r="D59" s="3">
        <f>IF('B Tracking Sheet'!A63="Interest groups",'B Tracking Sheet'!D63,0)</f>
        <v>0</v>
      </c>
      <c r="E59">
        <f>IF('B Tracking Sheet'!A63="Independent study ",'B Tracking Sheet'!D63,0)</f>
        <v>0</v>
      </c>
      <c r="F59" s="3">
        <f>IF('B Tracking Sheet'!A63="Supervision of practicum students",'B Tracking Sheet'!D63,0)</f>
        <v>0</v>
      </c>
      <c r="G59">
        <f>IF('B Tracking Sheet'!A63="Mentorship",'B Tracking Sheet'!D63,0)</f>
        <v>0</v>
      </c>
      <c r="H59" s="3">
        <f>IF('B Tracking Sheet'!A63="Presentations given ",'B Tracking Sheet'!D63,0)</f>
        <v>0</v>
      </c>
      <c r="I59">
        <f>IF('B Tracking Sheet'!A63="Participation in research",'B Tracking Sheet'!D63,0)</f>
        <v>0</v>
      </c>
      <c r="J59" s="3">
        <f>IF('B Tracking Sheet'!A63="Informal publications",'B Tracking Sheet'!D63,0)</f>
        <v>0</v>
      </c>
      <c r="K59">
        <f>IF('B Tracking Sheet'!A63="Committee/working group",'B Tracking Sheet'!D63,0)</f>
        <v>0</v>
      </c>
      <c r="L59" s="3">
        <f>IF('B Tracking Sheet'!A63="Advocacy ",'B Tracking Sheet'!D63,0)</f>
        <v>0</v>
      </c>
    </row>
    <row r="60" spans="1:12">
      <c r="A60">
        <f>IF('B Tracking Sheet'!A64="Lecture-style events",'B Tracking Sheet'!D64,0)</f>
        <v>0</v>
      </c>
      <c r="B60" s="3">
        <f>IF('B Tracking Sheet'!A64="Technology training",'B Tracking Sheet'!D64,0)</f>
        <v>0</v>
      </c>
      <c r="C60">
        <f>IF('B Tracking Sheet'!A64="University/college courses",'B Tracking Sheet'!D64,0)</f>
        <v>0</v>
      </c>
      <c r="D60" s="3">
        <f>IF('B Tracking Sheet'!A64="Interest groups",'B Tracking Sheet'!D64,0)</f>
        <v>0</v>
      </c>
      <c r="E60">
        <f>IF('B Tracking Sheet'!A64="Independent study ",'B Tracking Sheet'!D64,0)</f>
        <v>0</v>
      </c>
      <c r="F60" s="3">
        <f>IF('B Tracking Sheet'!A64="Supervision of practicum students",'B Tracking Sheet'!D64,0)</f>
        <v>0</v>
      </c>
      <c r="G60">
        <f>IF('B Tracking Sheet'!A64="Mentorship",'B Tracking Sheet'!D64,0)</f>
        <v>0</v>
      </c>
      <c r="H60" s="3">
        <f>IF('B Tracking Sheet'!A64="Presentations given ",'B Tracking Sheet'!D64,0)</f>
        <v>0</v>
      </c>
      <c r="I60">
        <f>IF('B Tracking Sheet'!A64="Participation in research",'B Tracking Sheet'!D64,0)</f>
        <v>0</v>
      </c>
      <c r="J60" s="3">
        <f>IF('B Tracking Sheet'!A64="Informal publications",'B Tracking Sheet'!D64,0)</f>
        <v>0</v>
      </c>
      <c r="K60">
        <f>IF('B Tracking Sheet'!A64="Committee/working group",'B Tracking Sheet'!D64,0)</f>
        <v>0</v>
      </c>
      <c r="L60" s="3">
        <f>IF('B Tracking Sheet'!A64="Advocacy ",'B Tracking Sheet'!D64,0)</f>
        <v>0</v>
      </c>
    </row>
    <row r="61" spans="1:12">
      <c r="A61">
        <f>IF('B Tracking Sheet'!A65="Lecture-style events",'B Tracking Sheet'!D65,0)</f>
        <v>0</v>
      </c>
      <c r="B61" s="3">
        <f>IF('B Tracking Sheet'!A65="Technology training",'B Tracking Sheet'!D65,0)</f>
        <v>0</v>
      </c>
      <c r="C61">
        <f>IF('B Tracking Sheet'!A65="University/college courses",'B Tracking Sheet'!D65,0)</f>
        <v>0</v>
      </c>
      <c r="D61" s="3">
        <f>IF('B Tracking Sheet'!A65="Interest groups",'B Tracking Sheet'!D65,0)</f>
        <v>0</v>
      </c>
      <c r="E61">
        <f>IF('B Tracking Sheet'!A65="Independent study ",'B Tracking Sheet'!D65,0)</f>
        <v>0</v>
      </c>
      <c r="F61" s="3">
        <f>IF('B Tracking Sheet'!A65="Supervision of practicum students",'B Tracking Sheet'!D65,0)</f>
        <v>0</v>
      </c>
      <c r="G61">
        <f>IF('B Tracking Sheet'!A65="Mentorship",'B Tracking Sheet'!D65,0)</f>
        <v>0</v>
      </c>
      <c r="H61" s="3">
        <f>IF('B Tracking Sheet'!A65="Presentations given ",'B Tracking Sheet'!D65,0)</f>
        <v>0</v>
      </c>
      <c r="I61">
        <f>IF('B Tracking Sheet'!A65="Participation in research",'B Tracking Sheet'!D65,0)</f>
        <v>0</v>
      </c>
      <c r="J61" s="3">
        <f>IF('B Tracking Sheet'!A65="Informal publications",'B Tracking Sheet'!D65,0)</f>
        <v>0</v>
      </c>
      <c r="K61">
        <f>IF('B Tracking Sheet'!A65="Committee/working group",'B Tracking Sheet'!D65,0)</f>
        <v>0</v>
      </c>
      <c r="L61" s="3">
        <f>IF('B Tracking Sheet'!A65="Advocacy ",'B Tracking Sheet'!D65,0)</f>
        <v>0</v>
      </c>
    </row>
    <row r="62" spans="1:12">
      <c r="A62">
        <f>IF('B Tracking Sheet'!A66="Lecture-style events",'B Tracking Sheet'!D66,0)</f>
        <v>0</v>
      </c>
      <c r="B62" s="3">
        <f>IF('B Tracking Sheet'!A66="Technology training",'B Tracking Sheet'!D66,0)</f>
        <v>0</v>
      </c>
      <c r="C62">
        <f>IF('B Tracking Sheet'!A66="University/college courses",'B Tracking Sheet'!D66,0)</f>
        <v>0</v>
      </c>
      <c r="D62" s="3">
        <f>IF('B Tracking Sheet'!A66="Interest groups",'B Tracking Sheet'!D66,0)</f>
        <v>0</v>
      </c>
      <c r="E62">
        <f>IF('B Tracking Sheet'!A66="Independent study ",'B Tracking Sheet'!D66,0)</f>
        <v>0</v>
      </c>
      <c r="F62" s="3">
        <f>IF('B Tracking Sheet'!A66="Supervision of practicum students",'B Tracking Sheet'!D66,0)</f>
        <v>0</v>
      </c>
      <c r="G62">
        <f>IF('B Tracking Sheet'!A66="Mentorship",'B Tracking Sheet'!D66,0)</f>
        <v>0</v>
      </c>
      <c r="H62" s="3">
        <f>IF('B Tracking Sheet'!A66="Presentations given ",'B Tracking Sheet'!D66,0)</f>
        <v>0</v>
      </c>
      <c r="I62">
        <f>IF('B Tracking Sheet'!A66="Participation in research",'B Tracking Sheet'!D66,0)</f>
        <v>0</v>
      </c>
      <c r="J62" s="3">
        <f>IF('B Tracking Sheet'!A66="Informal publications",'B Tracking Sheet'!D66,0)</f>
        <v>0</v>
      </c>
      <c r="K62">
        <f>IF('B Tracking Sheet'!A66="Committee/working group",'B Tracking Sheet'!D66,0)</f>
        <v>0</v>
      </c>
      <c r="L62" s="3">
        <f>IF('B Tracking Sheet'!A66="Advocacy ",'B Tracking Sheet'!D66,0)</f>
        <v>0</v>
      </c>
    </row>
    <row r="63" spans="1:12">
      <c r="A63">
        <f>IF('B Tracking Sheet'!A67="Lecture-style events",'B Tracking Sheet'!D67,0)</f>
        <v>0</v>
      </c>
      <c r="B63" s="3">
        <f>IF('B Tracking Sheet'!A67="Technology training",'B Tracking Sheet'!D67,0)</f>
        <v>0</v>
      </c>
      <c r="C63">
        <f>IF('B Tracking Sheet'!A67="University/college courses",'B Tracking Sheet'!D67,0)</f>
        <v>0</v>
      </c>
      <c r="D63" s="3">
        <f>IF('B Tracking Sheet'!A67="Interest groups",'B Tracking Sheet'!D67,0)</f>
        <v>0</v>
      </c>
      <c r="E63">
        <f>IF('B Tracking Sheet'!A67="Independent study ",'B Tracking Sheet'!D67,0)</f>
        <v>0</v>
      </c>
      <c r="F63" s="3">
        <f>IF('B Tracking Sheet'!A67="Supervision of practicum students",'B Tracking Sheet'!D67,0)</f>
        <v>0</v>
      </c>
      <c r="G63">
        <f>IF('B Tracking Sheet'!A67="Mentorship",'B Tracking Sheet'!D67,0)</f>
        <v>0</v>
      </c>
      <c r="H63" s="3">
        <f>IF('B Tracking Sheet'!A67="Presentations given ",'B Tracking Sheet'!D67,0)</f>
        <v>0</v>
      </c>
      <c r="I63">
        <f>IF('B Tracking Sheet'!A67="Participation in research",'B Tracking Sheet'!D67,0)</f>
        <v>0</v>
      </c>
      <c r="J63" s="3">
        <f>IF('B Tracking Sheet'!A67="Informal publications",'B Tracking Sheet'!D67,0)</f>
        <v>0</v>
      </c>
      <c r="K63">
        <f>IF('B Tracking Sheet'!A67="Committee/working group",'B Tracking Sheet'!D67,0)</f>
        <v>0</v>
      </c>
      <c r="L63" s="3">
        <f>IF('B Tracking Sheet'!A67="Advocacy ",'B Tracking Sheet'!D67,0)</f>
        <v>0</v>
      </c>
    </row>
    <row r="64" spans="1:12">
      <c r="A64">
        <f>IF('B Tracking Sheet'!A68="Lecture-style events",'B Tracking Sheet'!D68,0)</f>
        <v>0</v>
      </c>
      <c r="B64" s="3">
        <f>IF('B Tracking Sheet'!A68="Technology training",'B Tracking Sheet'!D68,0)</f>
        <v>0</v>
      </c>
      <c r="C64">
        <f>IF('B Tracking Sheet'!A68="University/college courses",'B Tracking Sheet'!D68,0)</f>
        <v>0</v>
      </c>
      <c r="D64" s="3">
        <f>IF('B Tracking Sheet'!A68="Interest groups",'B Tracking Sheet'!D68,0)</f>
        <v>0</v>
      </c>
      <c r="E64">
        <f>IF('B Tracking Sheet'!A68="Independent study ",'B Tracking Sheet'!D68,0)</f>
        <v>0</v>
      </c>
      <c r="F64" s="3">
        <f>IF('B Tracking Sheet'!A68="Supervision of practicum students",'B Tracking Sheet'!D68,0)</f>
        <v>0</v>
      </c>
      <c r="G64">
        <f>IF('B Tracking Sheet'!A68="Mentorship",'B Tracking Sheet'!D68,0)</f>
        <v>0</v>
      </c>
      <c r="H64" s="3">
        <f>IF('B Tracking Sheet'!A68="Presentations given ",'B Tracking Sheet'!D68,0)</f>
        <v>0</v>
      </c>
      <c r="I64">
        <f>IF('B Tracking Sheet'!A68="Participation in research",'B Tracking Sheet'!D68,0)</f>
        <v>0</v>
      </c>
      <c r="J64" s="3">
        <f>IF('B Tracking Sheet'!A68="Informal publications",'B Tracking Sheet'!D68,0)</f>
        <v>0</v>
      </c>
      <c r="K64">
        <f>IF('B Tracking Sheet'!A68="Committee/working group",'B Tracking Sheet'!D68,0)</f>
        <v>0</v>
      </c>
      <c r="L64" s="3">
        <f>IF('B Tracking Sheet'!A68="Advocacy ",'B Tracking Sheet'!D68,0)</f>
        <v>0</v>
      </c>
    </row>
    <row r="65" spans="1:14">
      <c r="A65">
        <f>IF('B Tracking Sheet'!A69="Lecture-style events",'B Tracking Sheet'!D69,0)</f>
        <v>0</v>
      </c>
      <c r="B65" s="3">
        <f>IF('B Tracking Sheet'!A69="Technology training",'B Tracking Sheet'!D69,0)</f>
        <v>0</v>
      </c>
      <c r="C65">
        <f>IF('B Tracking Sheet'!A69="University/college courses",'B Tracking Sheet'!D69,0)</f>
        <v>0</v>
      </c>
      <c r="D65" s="3">
        <f>IF('B Tracking Sheet'!A69="Interest groups",'B Tracking Sheet'!D69,0)</f>
        <v>0</v>
      </c>
      <c r="E65">
        <f>IF('B Tracking Sheet'!A69="Independent study ",'B Tracking Sheet'!D69,0)</f>
        <v>0</v>
      </c>
      <c r="F65" s="3">
        <f>IF('B Tracking Sheet'!A69="Supervision of practicum students",'B Tracking Sheet'!D69,0)</f>
        <v>0</v>
      </c>
      <c r="G65">
        <f>IF('B Tracking Sheet'!A69="Mentorship",'B Tracking Sheet'!D69,0)</f>
        <v>0</v>
      </c>
      <c r="H65" s="3">
        <f>IF('B Tracking Sheet'!A69="Presentations given ",'B Tracking Sheet'!D69,0)</f>
        <v>0</v>
      </c>
      <c r="I65">
        <f>IF('B Tracking Sheet'!A69="Participation in research",'B Tracking Sheet'!D69,0)</f>
        <v>0</v>
      </c>
      <c r="J65" s="3">
        <f>IF('B Tracking Sheet'!A69="Informal publications",'B Tracking Sheet'!D69,0)</f>
        <v>0</v>
      </c>
      <c r="K65">
        <f>IF('B Tracking Sheet'!A69="Committee/working group",'B Tracking Sheet'!D69,0)</f>
        <v>0</v>
      </c>
      <c r="L65" s="3">
        <f>IF('B Tracking Sheet'!A69="Advocacy ",'B Tracking Sheet'!D69,0)</f>
        <v>0</v>
      </c>
    </row>
    <row r="66" spans="1:14">
      <c r="A66">
        <f>IF('B Tracking Sheet'!A70="Lecture-style events",'B Tracking Sheet'!D70,0)</f>
        <v>0</v>
      </c>
      <c r="B66" s="3">
        <f>IF('B Tracking Sheet'!A70="Technology training",'B Tracking Sheet'!D70,0)</f>
        <v>0</v>
      </c>
      <c r="C66">
        <f>IF('B Tracking Sheet'!A70="University/college courses",'B Tracking Sheet'!D70,0)</f>
        <v>0</v>
      </c>
      <c r="D66" s="3">
        <f>IF('B Tracking Sheet'!A70="Interest groups",'B Tracking Sheet'!D70,0)</f>
        <v>0</v>
      </c>
      <c r="E66">
        <f>IF('B Tracking Sheet'!A70="Independent study ",'B Tracking Sheet'!D70,0)</f>
        <v>0</v>
      </c>
      <c r="F66" s="3">
        <f>IF('B Tracking Sheet'!A70="Supervision of practicum students",'B Tracking Sheet'!D70,0)</f>
        <v>0</v>
      </c>
      <c r="G66">
        <f>IF('B Tracking Sheet'!A70="Mentorship",'B Tracking Sheet'!D70,0)</f>
        <v>0</v>
      </c>
      <c r="H66" s="3">
        <f>IF('B Tracking Sheet'!A70="Presentations given ",'B Tracking Sheet'!D70,0)</f>
        <v>0</v>
      </c>
      <c r="I66">
        <f>IF('B Tracking Sheet'!A70="Participation in research",'B Tracking Sheet'!D70,0)</f>
        <v>0</v>
      </c>
      <c r="J66" s="3">
        <f>IF('B Tracking Sheet'!A70="Informal publications",'B Tracking Sheet'!D70,0)</f>
        <v>0</v>
      </c>
      <c r="K66">
        <f>IF('B Tracking Sheet'!A70="Committee/working group",'B Tracking Sheet'!D70,0)</f>
        <v>0</v>
      </c>
      <c r="L66" s="3">
        <f>IF('B Tracking Sheet'!A70="Advocacy ",'B Tracking Sheet'!D70,0)</f>
        <v>0</v>
      </c>
    </row>
    <row r="67" spans="1:14">
      <c r="A67">
        <f>IF('B Tracking Sheet'!A71="Lecture-style events",'B Tracking Sheet'!D71,0)</f>
        <v>0</v>
      </c>
      <c r="B67" s="3">
        <f>IF('B Tracking Sheet'!A71="Technology training",'B Tracking Sheet'!D71,0)</f>
        <v>0</v>
      </c>
      <c r="C67">
        <f>IF('B Tracking Sheet'!A71="University/college courses",'B Tracking Sheet'!D71,0)</f>
        <v>0</v>
      </c>
      <c r="D67" s="3">
        <f>IF('B Tracking Sheet'!A71="Interest groups",'B Tracking Sheet'!D71,0)</f>
        <v>0</v>
      </c>
      <c r="E67">
        <f>IF('B Tracking Sheet'!A71="Independent study ",'B Tracking Sheet'!D71,0)</f>
        <v>0</v>
      </c>
      <c r="F67" s="3">
        <f>IF('B Tracking Sheet'!A71="Supervision of practicum students",'B Tracking Sheet'!D71,0)</f>
        <v>0</v>
      </c>
      <c r="G67">
        <f>IF('B Tracking Sheet'!A71="Mentorship",'B Tracking Sheet'!D71,0)</f>
        <v>0</v>
      </c>
      <c r="H67" s="3">
        <f>IF('B Tracking Sheet'!A71="Presentations given ",'B Tracking Sheet'!D71,0)</f>
        <v>0</v>
      </c>
      <c r="I67">
        <f>IF('B Tracking Sheet'!A71="Participation in research",'B Tracking Sheet'!D71,0)</f>
        <v>0</v>
      </c>
      <c r="J67" s="3">
        <f>IF('B Tracking Sheet'!A71="Informal publications",'B Tracking Sheet'!D71,0)</f>
        <v>0</v>
      </c>
      <c r="K67">
        <f>IF('B Tracking Sheet'!A71="Committee/working group",'B Tracking Sheet'!D71,0)</f>
        <v>0</v>
      </c>
      <c r="L67" s="3">
        <f>IF('B Tracking Sheet'!A71="Advocacy ",'B Tracking Sheet'!D71,0)</f>
        <v>0</v>
      </c>
    </row>
    <row r="68" spans="1:14">
      <c r="A68">
        <f>IF('B Tracking Sheet'!A72="Lecture-style events",'B Tracking Sheet'!D72,0)</f>
        <v>0</v>
      </c>
      <c r="B68" s="3">
        <f>IF('B Tracking Sheet'!A72="Technology training",'B Tracking Sheet'!D72,0)</f>
        <v>0</v>
      </c>
      <c r="C68">
        <f>IF('B Tracking Sheet'!A72="University/college courses",'B Tracking Sheet'!D72,0)</f>
        <v>0</v>
      </c>
      <c r="D68" s="3">
        <f>IF('B Tracking Sheet'!A72="Interest groups",'B Tracking Sheet'!D72,0)</f>
        <v>0</v>
      </c>
      <c r="E68">
        <f>IF('B Tracking Sheet'!A72="Independent study ",'B Tracking Sheet'!D72,0)</f>
        <v>0</v>
      </c>
      <c r="F68" s="3">
        <f>IF('B Tracking Sheet'!A72="Supervision of practicum students",'B Tracking Sheet'!D72,0)</f>
        <v>0</v>
      </c>
      <c r="G68">
        <f>IF('B Tracking Sheet'!A72="Mentorship",'B Tracking Sheet'!D72,0)</f>
        <v>0</v>
      </c>
      <c r="H68" s="3">
        <f>IF('B Tracking Sheet'!A72="Presentations given ",'B Tracking Sheet'!D72,0)</f>
        <v>0</v>
      </c>
      <c r="I68">
        <f>IF('B Tracking Sheet'!A72="Participation in research",'B Tracking Sheet'!D72,0)</f>
        <v>0</v>
      </c>
      <c r="J68" s="3">
        <f>IF('B Tracking Sheet'!A72="Informal publications",'B Tracking Sheet'!D72,0)</f>
        <v>0</v>
      </c>
      <c r="K68">
        <f>IF('B Tracking Sheet'!A72="Committee/working group",'B Tracking Sheet'!D72,0)</f>
        <v>0</v>
      </c>
      <c r="L68" s="3">
        <f>IF('B Tracking Sheet'!A72="Advocacy ",'B Tracking Sheet'!D72,0)</f>
        <v>0</v>
      </c>
    </row>
    <row r="69" spans="1:14">
      <c r="A69">
        <f>IF('B Tracking Sheet'!A73="Lecture-style events",'B Tracking Sheet'!D73,0)</f>
        <v>0</v>
      </c>
      <c r="B69" s="3">
        <f>IF('B Tracking Sheet'!A73="Technology training",'B Tracking Sheet'!D73,0)</f>
        <v>0</v>
      </c>
      <c r="C69">
        <f>IF('B Tracking Sheet'!A73="University/college courses",'B Tracking Sheet'!D73,0)</f>
        <v>0</v>
      </c>
      <c r="D69" s="3">
        <f>IF('B Tracking Sheet'!A73="Interest groups",'B Tracking Sheet'!D73,0)</f>
        <v>0</v>
      </c>
      <c r="E69">
        <f>IF('B Tracking Sheet'!A73="Independent study ",'B Tracking Sheet'!D73,0)</f>
        <v>0</v>
      </c>
      <c r="F69" s="3">
        <f>IF('B Tracking Sheet'!A73="Supervision of practicum students",'B Tracking Sheet'!D73,0)</f>
        <v>0</v>
      </c>
      <c r="G69">
        <f>IF('B Tracking Sheet'!A73="Mentorship",'B Tracking Sheet'!D73,0)</f>
        <v>0</v>
      </c>
      <c r="H69" s="3">
        <f>IF('B Tracking Sheet'!A73="Presentations given ",'B Tracking Sheet'!D73,0)</f>
        <v>0</v>
      </c>
      <c r="I69">
        <f>IF('B Tracking Sheet'!A73="Participation in research",'B Tracking Sheet'!D73,0)</f>
        <v>0</v>
      </c>
      <c r="J69" s="3">
        <f>IF('B Tracking Sheet'!A73="Informal publications",'B Tracking Sheet'!D73,0)</f>
        <v>0</v>
      </c>
      <c r="K69">
        <f>IF('B Tracking Sheet'!A73="Committee/working group",'B Tracking Sheet'!D73,0)</f>
        <v>0</v>
      </c>
      <c r="L69" s="3">
        <f>IF('B Tracking Sheet'!A73="Advocacy ",'B Tracking Sheet'!D73,0)</f>
        <v>0</v>
      </c>
    </row>
    <row r="70" spans="1:14">
      <c r="A70">
        <f>IF('B Tracking Sheet'!A74="Lecture-style events",'B Tracking Sheet'!D74,0)</f>
        <v>0</v>
      </c>
      <c r="B70" s="3">
        <f>IF('B Tracking Sheet'!A74="Technology training",'B Tracking Sheet'!D74,0)</f>
        <v>0</v>
      </c>
      <c r="C70">
        <f>IF('B Tracking Sheet'!A74="University/college courses",'B Tracking Sheet'!D74,0)</f>
        <v>0</v>
      </c>
      <c r="D70" s="3">
        <f>IF('B Tracking Sheet'!A74="Interest groups",'B Tracking Sheet'!D74,0)</f>
        <v>0</v>
      </c>
      <c r="E70">
        <f>IF('B Tracking Sheet'!A74="Independent study ",'B Tracking Sheet'!D74,0)</f>
        <v>0</v>
      </c>
      <c r="F70" s="3">
        <f>IF('B Tracking Sheet'!A74="Supervision of practicum students",'B Tracking Sheet'!D74,0)</f>
        <v>0</v>
      </c>
      <c r="G70">
        <f>IF('B Tracking Sheet'!A74="Mentorship",'B Tracking Sheet'!D74,0)</f>
        <v>0</v>
      </c>
      <c r="H70" s="3">
        <f>IF('B Tracking Sheet'!A74="Presentations given ",'B Tracking Sheet'!D74,0)</f>
        <v>0</v>
      </c>
      <c r="I70">
        <f>IF('B Tracking Sheet'!A74="Participation in research",'B Tracking Sheet'!D74,0)</f>
        <v>0</v>
      </c>
      <c r="J70" s="3">
        <f>IF('B Tracking Sheet'!A74="Informal publications",'B Tracking Sheet'!D74,0)</f>
        <v>0</v>
      </c>
      <c r="K70">
        <f>IF('B Tracking Sheet'!A74="Committee/working group",'B Tracking Sheet'!D74,0)</f>
        <v>0</v>
      </c>
      <c r="L70" s="3">
        <f>IF('B Tracking Sheet'!A74="Advocacy ",'B Tracking Sheet'!D74,0)</f>
        <v>0</v>
      </c>
    </row>
    <row r="71" spans="1:14">
      <c r="A71">
        <f>IF('B Tracking Sheet'!A75="Lecture-style events",'B Tracking Sheet'!D75,0)</f>
        <v>0</v>
      </c>
      <c r="B71" s="3">
        <f>IF('B Tracking Sheet'!A75="Technology training",'B Tracking Sheet'!D75,0)</f>
        <v>0</v>
      </c>
      <c r="C71">
        <f>IF('B Tracking Sheet'!A75="University/college courses",'B Tracking Sheet'!D75,0)</f>
        <v>0</v>
      </c>
      <c r="D71" s="3">
        <f>IF('B Tracking Sheet'!A75="Interest groups",'B Tracking Sheet'!D75,0)</f>
        <v>0</v>
      </c>
      <c r="E71">
        <f>IF('B Tracking Sheet'!A75="Independent study ",'B Tracking Sheet'!D75,0)</f>
        <v>0</v>
      </c>
      <c r="F71" s="3">
        <f>IF('B Tracking Sheet'!A75="Supervision of practicum students",'B Tracking Sheet'!D75,0)</f>
        <v>0</v>
      </c>
      <c r="G71">
        <f>IF('B Tracking Sheet'!A75="Mentorship",'B Tracking Sheet'!D75,0)</f>
        <v>0</v>
      </c>
      <c r="H71" s="3">
        <f>IF('B Tracking Sheet'!A75="Presentations given ",'B Tracking Sheet'!D75,0)</f>
        <v>0</v>
      </c>
      <c r="I71">
        <f>IF('B Tracking Sheet'!A75="Participation in research",'B Tracking Sheet'!D75,0)</f>
        <v>0</v>
      </c>
      <c r="J71" s="3">
        <f>IF('B Tracking Sheet'!A75="Informal publications",'B Tracking Sheet'!D75,0)</f>
        <v>0</v>
      </c>
      <c r="K71">
        <f>IF('B Tracking Sheet'!A75="Committee/working group",'B Tracking Sheet'!D75,0)</f>
        <v>0</v>
      </c>
      <c r="L71" s="3">
        <f>IF('B Tracking Sheet'!A75="Advocacy ",'B Tracking Sheet'!D75,0)</f>
        <v>0</v>
      </c>
    </row>
    <row r="72" spans="1:14">
      <c r="A72">
        <f>IF('B Tracking Sheet'!A76="Lecture-style events",'B Tracking Sheet'!D76,0)</f>
        <v>0</v>
      </c>
      <c r="B72" s="3">
        <f>IF('B Tracking Sheet'!A76="Technology training",'B Tracking Sheet'!D76,0)</f>
        <v>0</v>
      </c>
      <c r="C72">
        <f>IF('B Tracking Sheet'!A76="University/college courses",'B Tracking Sheet'!D76,0)</f>
        <v>0</v>
      </c>
      <c r="D72" s="3">
        <f>IF('B Tracking Sheet'!A76="Interest groups",'B Tracking Sheet'!D76,0)</f>
        <v>0</v>
      </c>
      <c r="E72">
        <f>IF('B Tracking Sheet'!A76="Independent study ",'B Tracking Sheet'!D76,0)</f>
        <v>0</v>
      </c>
      <c r="F72" s="3">
        <f>IF('B Tracking Sheet'!A76="Supervision of practicum students",'B Tracking Sheet'!D76,0)</f>
        <v>0</v>
      </c>
      <c r="G72">
        <f>IF('B Tracking Sheet'!A76="Mentorship",'B Tracking Sheet'!D76,0)</f>
        <v>0</v>
      </c>
      <c r="H72" s="3">
        <f>IF('B Tracking Sheet'!A76="Presentations given ",'B Tracking Sheet'!D76,0)</f>
        <v>0</v>
      </c>
      <c r="I72">
        <f>IF('B Tracking Sheet'!A76="Participation in research",'B Tracking Sheet'!D76,0)</f>
        <v>0</v>
      </c>
      <c r="J72" s="3">
        <f>IF('B Tracking Sheet'!A76="Informal publications",'B Tracking Sheet'!D76,0)</f>
        <v>0</v>
      </c>
      <c r="K72">
        <f>IF('B Tracking Sheet'!A76="Committee/working group",'B Tracking Sheet'!D76,0)</f>
        <v>0</v>
      </c>
      <c r="L72" s="3">
        <f>IF('B Tracking Sheet'!A76="Advocacy ",'B Tracking Sheet'!D76,0)</f>
        <v>0</v>
      </c>
    </row>
    <row r="73" spans="1:14">
      <c r="A73">
        <f>IF('B Tracking Sheet'!A77="Lecture-style events",'B Tracking Sheet'!D77,0)</f>
        <v>0</v>
      </c>
      <c r="B73" s="3">
        <f>IF('B Tracking Sheet'!A77="Technology training",'B Tracking Sheet'!D77,0)</f>
        <v>0</v>
      </c>
      <c r="C73">
        <f>IF('B Tracking Sheet'!A77="University/college courses",'B Tracking Sheet'!D77,0)</f>
        <v>0</v>
      </c>
      <c r="D73" s="3">
        <f>IF('B Tracking Sheet'!A77="Interest groups",'B Tracking Sheet'!D77,0)</f>
        <v>0</v>
      </c>
      <c r="E73">
        <f>IF('B Tracking Sheet'!A77="Independent study ",'B Tracking Sheet'!D77,0)</f>
        <v>0</v>
      </c>
      <c r="F73" s="3">
        <f>IF('B Tracking Sheet'!A77="Supervision of practicum students",'B Tracking Sheet'!D77,0)</f>
        <v>0</v>
      </c>
      <c r="G73">
        <f>IF('B Tracking Sheet'!A77="Mentorship",'B Tracking Sheet'!D77,0)</f>
        <v>0</v>
      </c>
      <c r="H73" s="3">
        <f>IF('B Tracking Sheet'!A77="Presentations given ",'B Tracking Sheet'!D77,0)</f>
        <v>0</v>
      </c>
      <c r="I73">
        <f>IF('B Tracking Sheet'!A77="Participation in research",'B Tracking Sheet'!D77,0)</f>
        <v>0</v>
      </c>
      <c r="J73" s="3">
        <f>IF('B Tracking Sheet'!A77="Informal publications",'B Tracking Sheet'!D77,0)</f>
        <v>0</v>
      </c>
      <c r="K73">
        <f>IF('B Tracking Sheet'!A77="Committee/working group",'B Tracking Sheet'!D77,0)</f>
        <v>0</v>
      </c>
      <c r="L73" s="3">
        <f>IF('B Tracking Sheet'!A77="Advocacy ",'B Tracking Sheet'!D77,0)</f>
        <v>0</v>
      </c>
    </row>
    <row r="74" spans="1:14">
      <c r="A74">
        <f>IF('B Tracking Sheet'!A78="Lecture-style events",'B Tracking Sheet'!D78,0)</f>
        <v>0</v>
      </c>
      <c r="B74" s="3">
        <f>IF('B Tracking Sheet'!A78="Technology training",'B Tracking Sheet'!D78,0)</f>
        <v>0</v>
      </c>
      <c r="C74">
        <f>IF('B Tracking Sheet'!A78="University/college courses",'B Tracking Sheet'!D78,0)</f>
        <v>0</v>
      </c>
      <c r="D74" s="3">
        <f>IF('B Tracking Sheet'!A78="Interest groups",'B Tracking Sheet'!D78,0)</f>
        <v>0</v>
      </c>
      <c r="E74">
        <f>IF('B Tracking Sheet'!A78="Independent study ",'B Tracking Sheet'!D78,0)</f>
        <v>0</v>
      </c>
      <c r="F74" s="3">
        <f>IF('B Tracking Sheet'!A78="Supervision of practicum students",'B Tracking Sheet'!D78,0)</f>
        <v>0</v>
      </c>
      <c r="G74">
        <f>IF('B Tracking Sheet'!A78="Mentorship",'B Tracking Sheet'!D78,0)</f>
        <v>0</v>
      </c>
      <c r="H74" s="3">
        <f>IF('B Tracking Sheet'!A78="Presentations given ",'B Tracking Sheet'!D78,0)</f>
        <v>0</v>
      </c>
      <c r="I74">
        <f>IF('B Tracking Sheet'!A78="Participation in research",'B Tracking Sheet'!D78,0)</f>
        <v>0</v>
      </c>
      <c r="J74" s="3">
        <f>IF('B Tracking Sheet'!A78="Informal publications",'B Tracking Sheet'!D78,0)</f>
        <v>0</v>
      </c>
      <c r="K74">
        <f>IF('B Tracking Sheet'!A78="Committee/working group",'B Tracking Sheet'!D78,0)</f>
        <v>0</v>
      </c>
      <c r="L74" s="3">
        <f>IF('B Tracking Sheet'!A78="Advocacy ",'B Tracking Sheet'!D78,0)</f>
        <v>0</v>
      </c>
    </row>
    <row r="75" spans="1:14">
      <c r="A75">
        <f>IF('B Tracking Sheet'!A79="Lecture-style events",'B Tracking Sheet'!D79,0)</f>
        <v>0</v>
      </c>
      <c r="B75" s="3">
        <f>IF('B Tracking Sheet'!A79="Technology training",'B Tracking Sheet'!D79,0)</f>
        <v>0</v>
      </c>
      <c r="C75">
        <f>IF('B Tracking Sheet'!A79="University/college courses",'B Tracking Sheet'!D79,0)</f>
        <v>0</v>
      </c>
      <c r="D75" s="3">
        <f>IF('B Tracking Sheet'!A79="Interest groups",'B Tracking Sheet'!D79,0)</f>
        <v>0</v>
      </c>
      <c r="E75">
        <f>IF('B Tracking Sheet'!A79="Independent study ",'B Tracking Sheet'!D79,0)</f>
        <v>0</v>
      </c>
      <c r="F75" s="3">
        <f>IF('B Tracking Sheet'!A79="Supervision of practicum students",'B Tracking Sheet'!D79,0)</f>
        <v>0</v>
      </c>
      <c r="G75">
        <f>IF('B Tracking Sheet'!A79="Mentorship",'B Tracking Sheet'!D79,0)</f>
        <v>0</v>
      </c>
      <c r="H75" s="3">
        <f>IF('B Tracking Sheet'!A79="Presentations given ",'B Tracking Sheet'!D79,0)</f>
        <v>0</v>
      </c>
      <c r="I75">
        <f>IF('B Tracking Sheet'!A79="Participation in research",'B Tracking Sheet'!D79,0)</f>
        <v>0</v>
      </c>
      <c r="J75" s="3">
        <f>IF('B Tracking Sheet'!A79="Informal publications",'B Tracking Sheet'!D79,0)</f>
        <v>0</v>
      </c>
      <c r="K75">
        <f>IF('B Tracking Sheet'!A79="Committee/working group",'B Tracking Sheet'!D79,0)</f>
        <v>0</v>
      </c>
      <c r="L75" s="3">
        <f>IF('B Tracking Sheet'!A79="Advocacy ",'B Tracking Sheet'!D79,0)</f>
        <v>0</v>
      </c>
    </row>
    <row r="76" spans="1:14">
      <c r="A76">
        <f>IF('B Tracking Sheet'!A80="Lecture-style events",'B Tracking Sheet'!D80,0)</f>
        <v>0</v>
      </c>
      <c r="B76" s="3">
        <f>IF('B Tracking Sheet'!A80="Technology training",'B Tracking Sheet'!D80,0)</f>
        <v>0</v>
      </c>
      <c r="C76">
        <f>IF('B Tracking Sheet'!A80="University/college courses",'B Tracking Sheet'!D80,0)</f>
        <v>0</v>
      </c>
      <c r="D76" s="3">
        <f>IF('B Tracking Sheet'!A80="Interest groups",'B Tracking Sheet'!D80,0)</f>
        <v>0</v>
      </c>
      <c r="E76">
        <f>IF('B Tracking Sheet'!A80="Independent study ",'B Tracking Sheet'!D80,0)</f>
        <v>0</v>
      </c>
      <c r="F76" s="3">
        <f>IF('B Tracking Sheet'!A80="Supervision of practicum students",'B Tracking Sheet'!D80,0)</f>
        <v>0</v>
      </c>
      <c r="G76">
        <f>IF('B Tracking Sheet'!A80="Mentorship",'B Tracking Sheet'!D80,0)</f>
        <v>0</v>
      </c>
      <c r="H76" s="3">
        <f>IF('B Tracking Sheet'!A80="Presentations given ",'B Tracking Sheet'!D80,0)</f>
        <v>0</v>
      </c>
      <c r="I76">
        <f>IF('B Tracking Sheet'!A80="Participation in research",'B Tracking Sheet'!D80,0)</f>
        <v>0</v>
      </c>
      <c r="J76" s="3">
        <f>IF('B Tracking Sheet'!A80="Informal publications",'B Tracking Sheet'!D80,0)</f>
        <v>0</v>
      </c>
      <c r="K76">
        <f>IF('B Tracking Sheet'!A80="Committee/working group",'B Tracking Sheet'!D80,0)</f>
        <v>0</v>
      </c>
      <c r="L76" s="3">
        <f>IF('B Tracking Sheet'!A80="Advocacy ",'B Tracking Sheet'!D80,0)</f>
        <v>0</v>
      </c>
    </row>
    <row r="77" spans="1:14">
      <c r="A77">
        <f>IF('B Tracking Sheet'!A81="Lecture-style events",'B Tracking Sheet'!D81,0)</f>
        <v>0</v>
      </c>
      <c r="B77" s="3">
        <f>IF('B Tracking Sheet'!A81="Technology training",'B Tracking Sheet'!D81,0)</f>
        <v>0</v>
      </c>
      <c r="C77">
        <f>IF('B Tracking Sheet'!A81="University/college courses",'B Tracking Sheet'!D81,0)</f>
        <v>0</v>
      </c>
      <c r="D77" s="3">
        <f>IF('B Tracking Sheet'!A81="Interest groups",'B Tracking Sheet'!D81,0)</f>
        <v>0</v>
      </c>
      <c r="E77">
        <f>IF('B Tracking Sheet'!A81="Independent study ",'B Tracking Sheet'!D81,0)</f>
        <v>0</v>
      </c>
      <c r="F77" s="3">
        <f>IF('B Tracking Sheet'!A81="Supervision of practicum students",'B Tracking Sheet'!D81,0)</f>
        <v>0</v>
      </c>
      <c r="G77">
        <f>IF('B Tracking Sheet'!A81="Mentorship",'B Tracking Sheet'!D81,0)</f>
        <v>0</v>
      </c>
      <c r="H77" s="3">
        <f>IF('B Tracking Sheet'!A81="Presentations given ",'B Tracking Sheet'!D81,0)</f>
        <v>0</v>
      </c>
      <c r="I77">
        <f>IF('B Tracking Sheet'!A81="Participation in research",'B Tracking Sheet'!D81,0)</f>
        <v>0</v>
      </c>
      <c r="J77" s="3">
        <f>IF('B Tracking Sheet'!A81="Informal publications",'B Tracking Sheet'!D81,0)</f>
        <v>0</v>
      </c>
      <c r="K77">
        <f>IF('B Tracking Sheet'!A81="Committee/working group",'B Tracking Sheet'!D81,0)</f>
        <v>0</v>
      </c>
      <c r="L77" s="3">
        <f>IF('B Tracking Sheet'!A81="Advocacy ",'B Tracking Sheet'!D81,0)</f>
        <v>0</v>
      </c>
    </row>
    <row r="78" spans="1:14" ht="15.75" thickBot="1">
      <c r="A78" s="2">
        <f>SUM(A2:A77)</f>
        <v>0</v>
      </c>
      <c r="B78" s="4">
        <f t="shared" ref="B78:C78" si="0">SUM(B2:B77)</f>
        <v>0</v>
      </c>
      <c r="C78" s="2">
        <f t="shared" si="0"/>
        <v>0</v>
      </c>
      <c r="D78" s="4">
        <f t="shared" ref="D78" si="1">SUM(D2:D77)</f>
        <v>0</v>
      </c>
      <c r="E78" s="2">
        <f t="shared" ref="E78" si="2">SUM(E2:E77)</f>
        <v>0</v>
      </c>
      <c r="F78" s="4">
        <f t="shared" ref="F78" si="3">SUM(F2:F77)</f>
        <v>0</v>
      </c>
      <c r="G78" s="2">
        <f t="shared" ref="G78" si="4">SUM(G2:G77)</f>
        <v>0</v>
      </c>
      <c r="H78" s="4">
        <f t="shared" ref="H78" si="5">SUM(H2:H77)</f>
        <v>0</v>
      </c>
      <c r="I78" s="2">
        <f t="shared" ref="I78" si="6">SUM(I2:I77)</f>
        <v>0</v>
      </c>
      <c r="J78" s="4">
        <f t="shared" ref="J78" si="7">SUM(J2:J77)</f>
        <v>0</v>
      </c>
      <c r="K78" s="2">
        <f t="shared" ref="K78" si="8">SUM(K2:K77)</f>
        <v>0</v>
      </c>
      <c r="L78" s="4">
        <f t="shared" ref="L78" si="9">SUM(L2:L77)</f>
        <v>0</v>
      </c>
      <c r="M78">
        <f>SUM(A78:L78)</f>
        <v>0</v>
      </c>
    </row>
    <row r="79" spans="1:14" ht="15.75" thickTop="1">
      <c r="A79">
        <f>IF(A78&gt;4,1,0)</f>
        <v>0</v>
      </c>
      <c r="B79">
        <f>IF(B78&gt;4,1,0)</f>
        <v>0</v>
      </c>
      <c r="C79">
        <f t="shared" ref="C79:L79" si="10">IF(C78&gt;4,1,0)</f>
        <v>0</v>
      </c>
      <c r="D79">
        <f t="shared" si="10"/>
        <v>0</v>
      </c>
      <c r="E79">
        <f t="shared" si="10"/>
        <v>0</v>
      </c>
      <c r="F79">
        <f t="shared" si="10"/>
        <v>0</v>
      </c>
      <c r="G79">
        <f t="shared" si="10"/>
        <v>0</v>
      </c>
      <c r="H79">
        <f t="shared" si="10"/>
        <v>0</v>
      </c>
      <c r="I79">
        <f t="shared" si="10"/>
        <v>0</v>
      </c>
      <c r="J79">
        <f t="shared" si="10"/>
        <v>0</v>
      </c>
      <c r="K79">
        <f t="shared" si="10"/>
        <v>0</v>
      </c>
      <c r="L79">
        <f t="shared" si="10"/>
        <v>0</v>
      </c>
      <c r="M79">
        <f>SUM(A79:L79)</f>
        <v>0</v>
      </c>
      <c r="N79" t="str">
        <f>IF(M78=0,"Begin entering your information",(IF(M79&gt;2,"You have reported at least 5 hours in 3 categories. Have you also reported a minimum total of 30 hours?","ATTENTION EDIT REQUIRED: You must report at least 5 hours in 3 of the CATEGORIES OF CONTINUOUS LEARNING (CL) ACTIVITY")))</f>
        <v>Begin entering your information</v>
      </c>
    </row>
    <row r="80" spans="1:14">
      <c r="M80" s="25"/>
    </row>
  </sheetData>
  <sheetProtection selectLockedCells="1" selectUnlockedCells="1"/>
  <dataConsolid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0FA469B745D74FAEA368C3E85B22CB" ma:contentTypeVersion="12" ma:contentTypeDescription="Create a new document." ma:contentTypeScope="" ma:versionID="cd40e23fa7964d7d21c6238f5eb964e2">
  <xsd:schema xmlns:xsd="http://www.w3.org/2001/XMLSchema" xmlns:xs="http://www.w3.org/2001/XMLSchema" xmlns:p="http://schemas.microsoft.com/office/2006/metadata/properties" xmlns:ns2="8b584aff-4787-49e7-a0d1-29bef92c3d68" xmlns:ns3="0f4720f0-3f63-4288-b509-f22296666c46" targetNamespace="http://schemas.microsoft.com/office/2006/metadata/properties" ma:root="true" ma:fieldsID="80bbe95f8863a9885086ac7b9225a9f3" ns2:_="" ns3:_="">
    <xsd:import namespace="8b584aff-4787-49e7-a0d1-29bef92c3d68"/>
    <xsd:import namespace="0f4720f0-3f63-4288-b509-f22296666c4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584aff-4787-49e7-a0d1-29bef92c3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4720f0-3f63-4288-b509-f22296666c4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6CD34F-CE7A-4163-A8F1-168461E2CB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584aff-4787-49e7-a0d1-29bef92c3d68"/>
    <ds:schemaRef ds:uri="0f4720f0-3f63-4288-b509-f22296666c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B31155-849D-45BA-A64B-99FBA4A1D623}">
  <ds:schemaRefs>
    <ds:schemaRef ds:uri="http://www.w3.org/XML/1998/namespace"/>
    <ds:schemaRef ds:uri="http://schemas.openxmlformats.org/package/2006/metadata/core-properties"/>
    <ds:schemaRef ds:uri="http://schemas.microsoft.com/office/2006/metadata/properties"/>
    <ds:schemaRef ds:uri="8b584aff-4787-49e7-a0d1-29bef92c3d68"/>
    <ds:schemaRef ds:uri="http://purl.org/dc/terms/"/>
    <ds:schemaRef ds:uri="http://schemas.microsoft.com/office/2006/documentManagement/types"/>
    <ds:schemaRef ds:uri="http://purl.org/dc/elements/1.1/"/>
    <ds:schemaRef ds:uri="0f4720f0-3f63-4288-b509-f22296666c46"/>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29CF4B4C-9026-4C5F-B47E-42192EDDBE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 Instructions</vt:lpstr>
      <vt:lpstr>B Tracking Sheet</vt:lpstr>
      <vt:lpstr>C Categories</vt:lpstr>
      <vt:lpstr>D Descriptions of Competencies </vt:lpstr>
      <vt:lpstr>E Examples</vt:lpstr>
      <vt:lpstr>Category of learning</vt:lpstr>
      <vt:lpstr>Summarization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Pat Millar</cp:lastModifiedBy>
  <cp:lastPrinted>2023-07-06T17:49:16Z</cp:lastPrinted>
  <dcterms:created xsi:type="dcterms:W3CDTF">2015-06-05T18:17:20Z</dcterms:created>
  <dcterms:modified xsi:type="dcterms:W3CDTF">2023-11-25T12:14:26Z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0x010100650FA469B745D74FAEA368C3E85B22CB</vt:lpwstr>
  </property>
</Properties>
</file>